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drawings/drawing2.xml" ContentType="application/vnd.openxmlformats-officedocument.drawing+xml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drawings/drawing3.xml" ContentType="application/vnd.openxmlformats-officedocument.drawing+xml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CHILE_LEC\ICAAP\Transparecia\Final\"/>
    </mc:Choice>
  </mc:AlternateContent>
  <xr:revisionPtr revIDLastSave="0" documentId="13_ncr:1_{CB4A0093-03D5-4863-A9BF-15DD10D694DA}" xr6:coauthVersionLast="47" xr6:coauthVersionMax="47" xr10:uidLastSave="{00000000-0000-0000-0000-000000000000}"/>
  <bookViews>
    <workbookView xWindow="28680" yWindow="-120" windowWidth="29040" windowHeight="15840" xr2:uid="{4C6B543F-FE44-44BA-BC5B-55AF607ECFBE}"/>
  </bookViews>
  <sheets>
    <sheet name="KM1" sheetId="29" r:id="rId1"/>
    <sheet name="OV1" sheetId="31" r:id="rId2"/>
    <sheet name="CC1" sheetId="36" r:id="rId3"/>
    <sheet name="CC2" sheetId="37" r:id="rId4"/>
    <sheet name="LR1" sheetId="38" r:id="rId5"/>
    <sheet name="LR2" sheetId="39" r:id="rId6"/>
    <sheet name="LIQ1" sheetId="41" r:id="rId7"/>
    <sheet name="LIQ2" sheetId="42" r:id="rId8"/>
    <sheet name="CR1" sheetId="13" r:id="rId9"/>
    <sheet name="CR2" sheetId="14" r:id="rId10"/>
    <sheet name="CR3" sheetId="17" r:id="rId11"/>
    <sheet name="CR4" sheetId="19" r:id="rId12"/>
    <sheet name="CR5" sheetId="20" r:id="rId13"/>
    <sheet name="CCR1" sheetId="22" r:id="rId14"/>
    <sheet name="CCR3" sheetId="23" r:id="rId15"/>
    <sheet name="CCR5" sheetId="24" r:id="rId16"/>
    <sheet name="MR1" sheetId="26" r:id="rId17"/>
    <sheet name="ENC" sheetId="53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3" l="1"/>
  <c r="I11" i="23"/>
  <c r="J21" i="20"/>
  <c r="I21" i="20"/>
  <c r="L21" i="20"/>
  <c r="K21" i="20"/>
  <c r="D21" i="20"/>
  <c r="C21" i="20"/>
  <c r="E21" i="20"/>
  <c r="H21" i="20"/>
  <c r="G21" i="20"/>
  <c r="E12" i="29"/>
  <c r="G9" i="29"/>
  <c r="E9" i="29"/>
  <c r="E7" i="29"/>
  <c r="E5" i="29"/>
  <c r="D11" i="23"/>
  <c r="F11" i="23"/>
  <c r="G11" i="23"/>
  <c r="H11" i="23"/>
  <c r="F21" i="20"/>
  <c r="D20" i="41"/>
  <c r="G12" i="29"/>
  <c r="F12" i="29"/>
  <c r="F5" i="29"/>
  <c r="G5" i="29"/>
  <c r="F9" i="29"/>
  <c r="G7" i="29"/>
  <c r="F7" i="29"/>
  <c r="E31" i="29" l="1"/>
  <c r="E11" i="23"/>
  <c r="K10" i="23"/>
  <c r="K8" i="23"/>
  <c r="K7" i="23"/>
  <c r="K6" i="23"/>
  <c r="K5" i="23"/>
  <c r="K4" i="23"/>
  <c r="K3" i="23"/>
  <c r="J11" i="23"/>
  <c r="G37" i="42"/>
  <c r="C11" i="23"/>
  <c r="K11" i="23" l="1"/>
  <c r="B17" i="53"/>
  <c r="C17" i="53"/>
  <c r="H23" i="19" l="1"/>
  <c r="H7" i="19"/>
  <c r="H4" i="19"/>
  <c r="H5" i="19"/>
  <c r="H10" i="19"/>
  <c r="C11" i="26" l="1"/>
  <c r="C8" i="14" l="1"/>
  <c r="I5" i="13"/>
  <c r="I6" i="13"/>
  <c r="I7" i="13"/>
  <c r="D8" i="13" l="1"/>
  <c r="E8" i="13"/>
  <c r="G8" i="13"/>
  <c r="H8" i="13"/>
  <c r="C8" i="13"/>
  <c r="D29" i="41"/>
  <c r="C25" i="41"/>
  <c r="D25" i="41"/>
  <c r="G38" i="42" l="1"/>
  <c r="C41" i="29" l="1"/>
  <c r="C37" i="29"/>
  <c r="H24" i="19" l="1"/>
  <c r="D15" i="39"/>
  <c r="D25" i="39" l="1"/>
  <c r="C9" i="38" l="1"/>
  <c r="C12" i="29" l="1"/>
  <c r="D6" i="39"/>
  <c r="D28" i="39" s="1"/>
  <c r="D12" i="29"/>
  <c r="D9" i="29"/>
  <c r="D7" i="29"/>
  <c r="E16" i="53"/>
  <c r="E15" i="53"/>
  <c r="E14" i="53"/>
  <c r="E13" i="53"/>
  <c r="E12" i="53"/>
  <c r="E11" i="53"/>
  <c r="E10" i="53"/>
  <c r="E9" i="53"/>
  <c r="E8" i="53"/>
  <c r="E7" i="53"/>
  <c r="E6" i="53"/>
  <c r="E5" i="53"/>
  <c r="E4" i="53"/>
  <c r="E3" i="53"/>
  <c r="C15" i="39" l="1"/>
  <c r="H25" i="19"/>
  <c r="D29" i="31"/>
  <c r="D5" i="29"/>
  <c r="D31" i="29"/>
  <c r="C31" i="29"/>
  <c r="C16" i="29"/>
  <c r="C5" i="29"/>
  <c r="C15" i="29" s="1"/>
  <c r="C14" i="29"/>
  <c r="C9" i="29"/>
  <c r="C21" i="29" s="1"/>
  <c r="C22" i="29"/>
  <c r="C20" i="29"/>
  <c r="C18" i="29"/>
  <c r="I4" i="13"/>
  <c r="I8" i="13" s="1"/>
  <c r="F8" i="13"/>
  <c r="D17" i="53"/>
  <c r="E2" i="53"/>
  <c r="E17" i="53" s="1"/>
  <c r="C7" i="29"/>
  <c r="C17" i="29" s="1"/>
  <c r="C19" i="29"/>
  <c r="C32" i="29" l="1"/>
  <c r="C33" i="29" s="1"/>
  <c r="C25" i="39" l="1"/>
  <c r="C28" i="39" l="1"/>
  <c r="C36" i="39" s="1"/>
  <c r="C29" i="31" l="1"/>
  <c r="C35" i="31" s="1"/>
  <c r="E29" i="31"/>
</calcChain>
</file>

<file path=xl/sharedStrings.xml><?xml version="1.0" encoding="utf-8"?>
<sst xmlns="http://schemas.openxmlformats.org/spreadsheetml/2006/main" count="581" uniqueCount="455">
  <si>
    <t>Exposiciones de securitización en el libro de banca</t>
  </si>
  <si>
    <t>a</t>
  </si>
  <si>
    <t>APR en
MES</t>
  </si>
  <si>
    <t>Riesgo de tasas de interés (general y específico)</t>
  </si>
  <si>
    <t>Riesgo de cotizaciones bursátiles (general y específico)</t>
  </si>
  <si>
    <t>Riesgo de moneda extranjera</t>
  </si>
  <si>
    <t>Riesgo de materias primas</t>
  </si>
  <si>
    <t>Opciones – método simplificado</t>
  </si>
  <si>
    <t>Opciones – método delta-plus</t>
  </si>
  <si>
    <t>Opciones – método de escenarios</t>
  </si>
  <si>
    <t>Securitizaciones</t>
  </si>
  <si>
    <t>Total</t>
  </si>
  <si>
    <t>b</t>
  </si>
  <si>
    <t>c</t>
  </si>
  <si>
    <t>d</t>
  </si>
  <si>
    <t>e</t>
  </si>
  <si>
    <t>T</t>
  </si>
  <si>
    <t>T-3</t>
  </si>
  <si>
    <t>T-4</t>
  </si>
  <si>
    <t>Capital disponible (montos)</t>
  </si>
  <si>
    <t>1a</t>
  </si>
  <si>
    <t>Capital básico o capital ordinario nivel 1 (CET1)</t>
  </si>
  <si>
    <t>Modelo contable EXL con plena aplicación de normas</t>
  </si>
  <si>
    <t>Capital Nivel 1</t>
  </si>
  <si>
    <t>Capital Nivel 1 con modelo contable ECL con plena aplición de las normas</t>
  </si>
  <si>
    <t>2a</t>
  </si>
  <si>
    <t>3a</t>
  </si>
  <si>
    <t>Patrimonio efectivo</t>
  </si>
  <si>
    <t>Patromonio efectivo con modelo contable ECL con plena aplicación de las normas</t>
  </si>
  <si>
    <t>Total de activos ponderados por riesgo (APR)</t>
  </si>
  <si>
    <t>4a</t>
  </si>
  <si>
    <t>Coeficientes de capital en función del riesgo (porcentaje de los APR)</t>
  </si>
  <si>
    <t>5a</t>
  </si>
  <si>
    <t>5b</t>
  </si>
  <si>
    <t>6a</t>
  </si>
  <si>
    <t>6b</t>
  </si>
  <si>
    <t>7a</t>
  </si>
  <si>
    <t>7b</t>
  </si>
  <si>
    <t>Total de activos ponderados por riesgo (antes de la aplicación del piso mínimo)</t>
  </si>
  <si>
    <t>Coeficiente CET1 (%)</t>
  </si>
  <si>
    <t>Coeficiente CET1 con modelo contable ECL con plena aplicación de las normas (%)</t>
  </si>
  <si>
    <t>Activos ponderados por riesgo (montos)</t>
  </si>
  <si>
    <t>Coeficiente CET1 (%) (coeficiente antes de la aplicación del piso mínimo)</t>
  </si>
  <si>
    <t>Coeficiente de capital nivel 1 (%)</t>
  </si>
  <si>
    <t>Coeficiente de capital de Nivel 1 con modelo contable ECL con plena aplicación de las normas (%)</t>
  </si>
  <si>
    <t>Coeficiente de capital de Nivel 1 (%) (coeficiente antes de la aplicación del piso mínimo)</t>
  </si>
  <si>
    <t>Coeficiente de patrimonio efectivo (%)</t>
  </si>
  <si>
    <t>Coeficiente de patrimonio efectivo con modelo contable ECL con plena aplicación de las normas (%)</t>
  </si>
  <si>
    <t>Coeficiente de patrimonio efectivo (%) (coeficiente antes de laaplicación del piso mínimo)</t>
  </si>
  <si>
    <t>Capital básico adicional (porcentaje de los APR)</t>
  </si>
  <si>
    <t>Requerimiento del colchón de conservación (%)</t>
  </si>
  <si>
    <t>Requerimiento del colchón contra cíclico (%)</t>
  </si>
  <si>
    <t>Requerimientos adicionales para D-SIB (%)</t>
  </si>
  <si>
    <t>Total de requerimientos adicionales de capital básico (%) (fila 8 + fila 9 + fila 10)</t>
  </si>
  <si>
    <t>CET1 disponible después de cumplir los requerimientos de capital mínimos del banco (%)</t>
  </si>
  <si>
    <t>Razón de apalancamiento</t>
  </si>
  <si>
    <t>14a</t>
  </si>
  <si>
    <t>14b</t>
  </si>
  <si>
    <t>Medida de exposición total de la razón de apalancamiento (activos totales)</t>
  </si>
  <si>
    <t>Razón de apalancamiento (%) (fila 1/ fila 13)</t>
  </si>
  <si>
    <t>Coeficiente de apalancamiento de Basilea III con modelo contable ECL con plena aplicación de las normas (%) (incluidos los efectos de cualquier exención temporal aplicable de las reservas en bancos centrales)</t>
  </si>
  <si>
    <t>Coeficiente de apalancamiento de Basilea III (%) (excluidos los efectos de cualquier exención temporal aplicable de las reservas en bancos centrales)</t>
  </si>
  <si>
    <t>Razón de cobertura de liquidez (LCR)</t>
  </si>
  <si>
    <t>Activos líquidos de alta calidad (ALAC)</t>
  </si>
  <si>
    <t>Egresos netos</t>
  </si>
  <si>
    <t>LCR (%) (fila 15/ fila 16)</t>
  </si>
  <si>
    <t>Razón de financiamiento estable neto (NSFR)</t>
  </si>
  <si>
    <t>Financiamiento estable disponible (FED)</t>
  </si>
  <si>
    <t>Financiamiento estable requerido (FER)</t>
  </si>
  <si>
    <t>NSFR (%) (fila 18/ fila 19)</t>
  </si>
  <si>
    <t>Riesgo de crédito (excluido riesgo de crédito de contraparte y exposiciones en securitizaciones)</t>
  </si>
  <si>
    <t>APR</t>
  </si>
  <si>
    <t>Requerimientos mínimos de capital</t>
  </si>
  <si>
    <t xml:space="preserve">    Método estándar (ME)</t>
  </si>
  <si>
    <t xml:space="preserve">    Metodologías internas (MI)</t>
  </si>
  <si>
    <t xml:space="preserve">    Del cual, con el método de atribución de la Comisión.</t>
  </si>
  <si>
    <t>Riesgo de crédito de contraparte (CEM)</t>
  </si>
  <si>
    <t xml:space="preserve">    Del cual, con el método basado en calificaciones internas avanzado (A-IRB)</t>
  </si>
  <si>
    <t xml:space="preserve">    Del cual, con el método estándar para el riesgo de crédito de contraparte (SA-CCR)</t>
  </si>
  <si>
    <t xml:space="preserve">    Del cual, con el método de modelos internos (IMM)</t>
  </si>
  <si>
    <t xml:space="preserve">    Del cual, otros CCR</t>
  </si>
  <si>
    <t>Ajustes de valoración del crédito (CVA)</t>
  </si>
  <si>
    <t>Posiciones accionariales con el método de ponderación por riesgo simple y el método de modelos internos durante el periodo transitorio de cinco años</t>
  </si>
  <si>
    <t>Fondos de inversión en el libro de banca – método del constituyente</t>
  </si>
  <si>
    <t>Fondos de inversión en el libro de banca – método del reglamento interno</t>
  </si>
  <si>
    <t>Fondo de inversión en el libro de banca - método alternativo</t>
  </si>
  <si>
    <t>Riesgo de liquidación</t>
  </si>
  <si>
    <t xml:space="preserve">    De las cuales, con el método IRB de securitización (SEC-IRBA)</t>
  </si>
  <si>
    <t xml:space="preserve">    De las cuales, con el método basado en calificaciones externas para securitizaciones (SEC-ERBA), incluido método de evaluación interna (IAA)</t>
  </si>
  <si>
    <t xml:space="preserve">    De las cuales, con el método estándar para securitizaciones (SEC-SA)</t>
  </si>
  <si>
    <t>Riesgo de mercado (MES)</t>
  </si>
  <si>
    <t xml:space="preserve">    Del cual, con el método estándar (MES)</t>
  </si>
  <si>
    <t xml:space="preserve">    Del cual, con métodos basados en modelos internos (IMA)</t>
  </si>
  <si>
    <t>Riesgo operacional</t>
  </si>
  <si>
    <t>Montos no deducidos de capital</t>
  </si>
  <si>
    <t>Ajuste de piso mínimo (capital agregado)</t>
  </si>
  <si>
    <t>Total (1+6++12+13+14+16+20+23+24+25)</t>
  </si>
  <si>
    <t>f</t>
  </si>
  <si>
    <t>g</t>
  </si>
  <si>
    <t>Adeudado por bancos</t>
  </si>
  <si>
    <t>Operaciones con liquidación en curso</t>
  </si>
  <si>
    <t>Instrumentos para negociación</t>
  </si>
  <si>
    <t>Contratos de retrocompra y préstamos de valores</t>
  </si>
  <si>
    <t>Instrumentos de inversión disponibles para la venta</t>
  </si>
  <si>
    <t>Instrumentos de inversión hasta el vencimiento</t>
  </si>
  <si>
    <t>Depósitos y otras obligaciones a la vista</t>
  </si>
  <si>
    <t>Depósitos y otras captaciones a plazo</t>
  </si>
  <si>
    <t>Contratos de derivados financieros</t>
  </si>
  <si>
    <t>Obligaciones con bancos</t>
  </si>
  <si>
    <t>Instrumentos de deuda emitidos</t>
  </si>
  <si>
    <t>Otros</t>
  </si>
  <si>
    <t>Montos</t>
  </si>
  <si>
    <t>A partir de los números de referencia del balance respecto al nivel de consolidación regulatorio</t>
  </si>
  <si>
    <t>Capital básico o capital ordinario nivel 1: instrumentos y reservas</t>
  </si>
  <si>
    <t>Capital social ordinario admisible emitido directamente (y su equivalente para las entidades distintas de una sociedad por acciones (non-joint stock companies)) más las primas de emisión relacionadas</t>
  </si>
  <si>
    <t>(h) de CC2</t>
  </si>
  <si>
    <t>Utilidades no distribuidas</t>
  </si>
  <si>
    <t>Otras partidas del resultado integral acumuladas (y otras reservas)</t>
  </si>
  <si>
    <t>Capital emitido directamente sujeto a su eliminación gradual del CET1 (solo aplicable a las entidades distintas de una sociedad por acciones)</t>
  </si>
  <si>
    <t>Capital social ordinario emitido por filiales y en poder de terceros (monto permitido en el CET1 del grupo del interés no controlador)</t>
  </si>
  <si>
    <t>Capital básico nivel 1 previo a ajustes regulatorios (suma fila 1 a fila 5)</t>
  </si>
  <si>
    <t>Capital básico nivel 1 posterior a ajustes regulatorios</t>
  </si>
  <si>
    <t>Ajustes de valoración prudente</t>
  </si>
  <si>
    <t>Goodwill (neto de pasivos por impuestos relacionados)</t>
  </si>
  <si>
    <t>(a) - (d) de CC2</t>
  </si>
  <si>
    <t>(b) - (e) de CC2</t>
  </si>
  <si>
    <t>Otros intangibles salvo derechos de operación decréditos hipotecarios (netos de pasivos por
impuestos relacionados)</t>
  </si>
  <si>
    <t>Activos por impuestos diferidos que dependen de la rentabilidad futura del banco, excluidos los procedentes de diferencias temporales</t>
  </si>
  <si>
    <t>Reserva de valorización por cobertura contable de flujos de efectivo</t>
  </si>
  <si>
    <t>Insuficiencia de provisiones por pérdidas esperadas</t>
  </si>
  <si>
    <t>Ganancias por ventas en transacciones de operaciones securitizadas</t>
  </si>
  <si>
    <t>Ganancias o pérdidas acumuladas por variaciones del riesgo de crédito propio de pasivos financieros valorizados a valor razonable</t>
  </si>
  <si>
    <t>Activos por planes de pensiones de beneficios definidos</t>
  </si>
  <si>
    <t>Inversión en instrumentos propios (si no se ha restado ya de la rúbrica de capital desembolsado del balance publicado)</t>
  </si>
  <si>
    <t>Participaciones cruzadas en instrumentos de capital</t>
  </si>
  <si>
    <t>Inversiones no significativas en el capital de
entidades bancarias, financieras y de seguros no incluidas en el perímetro de consolidación regulatorio cuando el banco no posea más del 10% del capital social emitido (monto por encima del umbral del 10%)</t>
  </si>
  <si>
    <t>Inversiones significativas en el capital básico de entidades bancarias, financieras y de seguros no incluidas en el perímetro de consolidación regulatorio (monto por encima del umbral del 10%)</t>
  </si>
  <si>
    <t>Ajuste regulatorio por umbrales - Derechos de operación de créditos hipotecarios (monto por encima del umbral del 10%)</t>
  </si>
  <si>
    <t>Ajuste regulatorio por umbrales - Activos por impuestos diferidos por diferencias temporales (monto por encima del umbral del 10%, neta de pasivos netos por impuestos diferidos)</t>
  </si>
  <si>
    <t>Monto por encima del umbral del 15%</t>
  </si>
  <si>
    <t xml:space="preserve">    Del cual: Inversiones significativas en el capital ordinario de entidades financieras no consolidadas en CET1</t>
  </si>
  <si>
    <t xml:space="preserve">    Del cual: Derechos de operación de créditos hipotecarios</t>
  </si>
  <si>
    <t xml:space="preserve">    Del cual: Impuestos diferidos por diferencias temporales</t>
  </si>
  <si>
    <t>Ajustes regulatorios locales específicos</t>
  </si>
  <si>
    <t>Ajustes regulatorios aplicados al capital básico nivel 1 ante la insuficiencia de capital adicional nivel 1 y capital nivel 2 para cubrir deducciones</t>
  </si>
  <si>
    <t>Ajustes regulatorios totales al capital ordinario nivel 1 (suma filas 8 a 22 + fila 27)</t>
  </si>
  <si>
    <t>Capital ordinario nivel 1 (CET1) (fila 6 – fila 28)</t>
  </si>
  <si>
    <t>Capital adicional nivel 1: instrumentos</t>
  </si>
  <si>
    <t>Instrumentos admisibles en el capital adicional nivel 1 emitidos directamente más las primas de emisión relacionadas</t>
  </si>
  <si>
    <t xml:space="preserve">    De los cuales: clasificados como recursos propios con arreglo a la normativa contable pertinente</t>
  </si>
  <si>
    <t>(i)</t>
  </si>
  <si>
    <t xml:space="preserve">    De los cuales: clasificados como pasivos con arreglo a la normativa contable pertinente</t>
  </si>
  <si>
    <t xml:space="preserve">    De los cuales: instrumentos emitidos por filiales sujetos a eliminación gradual</t>
  </si>
  <si>
    <t>Instrumentos incluidos en el capital adicional nivel 1 (e instrumentos del CET1 no incluidos en la fila 5) emitidos por filiales y en poder de terceros</t>
  </si>
  <si>
    <t>Instrumentos de capital emitidos directamente sujetos a su eliminación gradual del capital adicional nivel 1</t>
  </si>
  <si>
    <t>Capital adicional nivel 1 previo a ajustes regulatorios (fila 30)</t>
  </si>
  <si>
    <t>Capital adicional nivel 1 posterior a ajustes regulatorios</t>
  </si>
  <si>
    <t>Inversión en instrumentos propios incluidos en el capital adicional nivel 1</t>
  </si>
  <si>
    <t>Participaciones cruzadas en instrumentos incluidos en el capital adicional nivel 1</t>
  </si>
  <si>
    <t>Inversiones no significativas en el capital de
entidades bancarias, financieras y de seguros no incluidas en el perímetro de consolidación regulatorio cuando el banco no posea más del 10% del capital social emitido de la entidad (monto por encima del umbral del 10%)</t>
  </si>
  <si>
    <t>Inversiones significativas en el capital de entidades bancarias, financieras y de seguros no incluidas en el perímetro de consolidación regulatorio</t>
  </si>
  <si>
    <t>Ajustes regulatorios aplicados al capital adicional nivel 1 ante la insuficiencia de capital nivel 2 para cubrir deducciones</t>
  </si>
  <si>
    <t>Ajustes regulatorios totales al capital adicional nivel 1 (suma fila 39 a 42)</t>
  </si>
  <si>
    <t>Capital adicional nivel 1 (AT1) (fila 36- fila 43)</t>
  </si>
  <si>
    <t>Capital nivel 1 (T1 = CET1 + AT1) (fila 29+ fila 44)</t>
  </si>
  <si>
    <t>Capital nivel 2: instrumentos y provisiones</t>
  </si>
  <si>
    <t>Instrumentos admisibles en el capital nivel 2 emitidos directamente más las primas de emisión relacionadas</t>
  </si>
  <si>
    <t>Instrumentos de capital emitidos directamente sujetos a su eliminación gradual del capital de nivel 2</t>
  </si>
  <si>
    <t>Instrumentos incluidos en el capital nivel 2 (e instrumentos de CET1 y de AT1 no incluidos en las filas 5 o 34) emitidos por filiales y en poder de terceros</t>
  </si>
  <si>
    <t>Provisiones</t>
  </si>
  <si>
    <t>Capital nivel 2 previo a ajustes regulatorios (fila 46 + fila 47 + fila 50)</t>
  </si>
  <si>
    <t>Capital nivel 2 posterior a ajustes regulatorios</t>
  </si>
  <si>
    <t>Inversiones en instrumentos propios incluidos en el capital nivel 2</t>
  </si>
  <si>
    <t>Participaciones cruzadas en instrumentos de capital nivel 2 y otros pasivos TLAC</t>
  </si>
  <si>
    <t>Inversiones no significativas en el capital y otros
pasivos TLAC de entidades bancarias, financieras y de seguros no incluidas en el perímetro de consolidación regulatorio cuando el banco no posea más del 10% del capital social emitido de la entidad (monto por encima del umbral del 10%)</t>
  </si>
  <si>
    <t>Inversiones no significativas en otros pasivos TLAC de entidades bancarias, financieras y de seguros no incluidas en el perímetro de consolidación regulatorio cuando el banco no posea más del 10% del capital social emitido de la entidad</t>
  </si>
  <si>
    <t>54a</t>
  </si>
  <si>
    <t>Inversiones significativas en el capital y otros pasivos TLAC de entidades bancarias, financieras y de seguros no incluidas en el perímetro de consolidación regulatorio (netas de posiciones cortas admisibles)</t>
  </si>
  <si>
    <t>Ajustes regulatorios totales al capital nivel 2 (suma filas 54 a 55)</t>
  </si>
  <si>
    <t>Capital nivel 2 (T2) (fila 51- fila 57)</t>
  </si>
  <si>
    <t>Patrimonio efectivo (PE = T1 + T2) (fila 45 + fila 58)</t>
  </si>
  <si>
    <t>Activos ponderados por riesgo totales</t>
  </si>
  <si>
    <t>Coeficientes, colchones de capital y cargosistémico</t>
  </si>
  <si>
    <t>Capital ordinario nivel 1 (% de los APR) (fila 29/ fila 60)</t>
  </si>
  <si>
    <t>Capital nivel 1 (% de los APR) (fila 45/ fila 60)</t>
  </si>
  <si>
    <t>Patrimonio efectivo (% de los APR) (fila 59/ fila 60)</t>
  </si>
  <si>
    <t>Colchón de conservación y colchón contra cíclico, más requerimiento de mayor absorción de pérdidas para D-SIBs (% de los APR)</t>
  </si>
  <si>
    <t xml:space="preserve">    Del cual: colchón de conservación</t>
  </si>
  <si>
    <t xml:space="preserve">    Del cual: colchón contra cíclico específico del banco de acuerdo con la norma local</t>
  </si>
  <si>
    <t xml:space="preserve">    Del cual: requerimiento de mayor absorción de pérdidas para D-SIBs (HLA) (cargo mínimo)</t>
  </si>
  <si>
    <t>Capital ordinario nivel 1 (CET1) (% de los APR) disponible después de cumplir los requerimientos de capital mínimos del banco</t>
  </si>
  <si>
    <t>Mínimos locales</t>
  </si>
  <si>
    <t>Coeficiente mínimo local de CET1</t>
  </si>
  <si>
    <t>Coeficiente mínimo local de capital nivel 1</t>
  </si>
  <si>
    <t>Coeficiente mínimo local de Patrimonio efectivo</t>
  </si>
  <si>
    <t>Montos por debajo de los umbrales de deducción (antes de la ponderación por riesgo)</t>
  </si>
  <si>
    <t>Inversiones no significativas en el capital y otros pasivos TLAC de otras entidades financieras</t>
  </si>
  <si>
    <t>Inversiones significativas en el capital ordinario de entidades financieras</t>
  </si>
  <si>
    <t>Derechos de operación de créditos hipotecarios (netos de pasivos por impuestos relacionados)</t>
  </si>
  <si>
    <t>Activos por impuestos diferidos procedentes de diferencias temporales (netos de pasivos por impuestos relacionados)</t>
  </si>
  <si>
    <t>Techos aplicables a la inclusión de provisiones en el capital nivel 2</t>
  </si>
  <si>
    <t>Provisiones admisibles en el capital nivel 2 relativas a las posiciones sujetas al método estándar (antes de la aplicación del techo)</t>
  </si>
  <si>
    <t>Techo a la inclusión de provisiones en el capital nivel 2 de acuerdo con método estándar</t>
  </si>
  <si>
    <t>Provisiones admisibles en el capital nivel 2 relativas a las posiciones sujetas a metodologías internas (antes de la aplicación del techo)</t>
  </si>
  <si>
    <t>Techo a la inclusión de provisiones en el capital nivel de acuerdo con metodologías internas</t>
  </si>
  <si>
    <t>Instrumentos de capital sujetos a eliminación gradual (solo aplicable entre el 1 de diciembre de 2020 y el 1 de enero de 2031)</t>
  </si>
  <si>
    <t>Techo actual a los instrumentos CET1 sujetos a eliminación gradual</t>
  </si>
  <si>
    <t>Monto excluido del CET1 debido al techo (cantidad por encima del techo tras amortizaciones y vencimientos)</t>
  </si>
  <si>
    <t>Techo actual a los instrumentos AT1 sujetos a eliminación gradual</t>
  </si>
  <si>
    <t>Monto excluido del AT1 debido al techo (cantidad por encima del techo tras amortizaciones y vencimientos)</t>
  </si>
  <si>
    <t>Techo actual a los instrumentos T2 sujetos a eliminación gradual</t>
  </si>
  <si>
    <t>Monto excluido del T2 debido al techo (cantidad por encima del techo tras amortizaciones y vencimientos)</t>
  </si>
  <si>
    <t>(c) - (f) - umbral 10% de CC2</t>
  </si>
  <si>
    <t>Estados financieros publicados</t>
  </si>
  <si>
    <t>Al cierre del periodo</t>
  </si>
  <si>
    <t>Con arreglo al perímetro de consolidación regulatorio</t>
  </si>
  <si>
    <t>Referencia</t>
  </si>
  <si>
    <t>Activos</t>
  </si>
  <si>
    <t>Efectivo y depósitos</t>
  </si>
  <si>
    <t>Créditos y cuentas por cobrar a cliente</t>
  </si>
  <si>
    <t>Inversiones en sociedades</t>
  </si>
  <si>
    <t>Impuestos corrientes</t>
  </si>
  <si>
    <t>Impuestos diferidos</t>
  </si>
  <si>
    <t>Intangibles</t>
  </si>
  <si>
    <t xml:space="preserve">    De los cuales: Goodwill</t>
  </si>
  <si>
    <t xml:space="preserve">    De los cuales: otros intangibles (excluidos los derechos de operación de créditos hipotecarios)</t>
  </si>
  <si>
    <t xml:space="preserve">    De los cuales: Derechos de operación de créditos hipotecarios</t>
  </si>
  <si>
    <t>Activo fijo</t>
  </si>
  <si>
    <t>Otros activos</t>
  </si>
  <si>
    <t>Total de activos</t>
  </si>
  <si>
    <t>Pasivos</t>
  </si>
  <si>
    <t>Otras obligaciones financieras</t>
  </si>
  <si>
    <t xml:space="preserve">    De los cuales: pasivos por impuestos diferidos relacionados con Goodwill</t>
  </si>
  <si>
    <t xml:space="preserve">    De los cuales: pasivos por impuestos diferidos relacionados con activos intangibles (excluidos los derechos de operación de créditos hipotecarios)</t>
  </si>
  <si>
    <t xml:space="preserve">    De los cuales: pasivos por impuestos diferidos relacionados con los derechos de operación de créditos hipotecarios</t>
  </si>
  <si>
    <t>Pasivos subordinados</t>
  </si>
  <si>
    <t>Otros pasivos</t>
  </si>
  <si>
    <t>Total de pasivos</t>
  </si>
  <si>
    <t>Patrimonio</t>
  </si>
  <si>
    <t>Capital social suscito y pagado</t>
  </si>
  <si>
    <t xml:space="preserve">    Del cual: monto admisible como CET1</t>
  </si>
  <si>
    <t xml:space="preserve">    Del cual: monto admisible como AT1</t>
  </si>
  <si>
    <t>Otro resultado global acumulado</t>
  </si>
  <si>
    <t>Recursos propios</t>
  </si>
  <si>
    <t>(h)</t>
  </si>
  <si>
    <t>(d)</t>
  </si>
  <si>
    <t>(f)</t>
  </si>
  <si>
    <t>(c )</t>
  </si>
  <si>
    <t>(a)</t>
  </si>
  <si>
    <t>(b)</t>
  </si>
  <si>
    <t>(e )</t>
  </si>
  <si>
    <t>Activos totales en los estados financieros publicados (neto de provisiones exigidas).</t>
  </si>
  <si>
    <t>Ajustes sobre CET1</t>
  </si>
  <si>
    <t>Ajustes relativos a activos fiduciarios reconocidos en el balance conforme al marco contable vigente, pero excluidos de la medida de la exposición del coeficiente de apalancamiento</t>
  </si>
  <si>
    <t>Exposición con instrumentos financieros derivados (equivalentes de crédito)</t>
  </si>
  <si>
    <t>Ajustes por operaciones de financiación con valores SFT (es decir, repos y préstamos garantizados similares)</t>
  </si>
  <si>
    <t>Ajustes por exposiciones de créditos contingentes</t>
  </si>
  <si>
    <t>Otros ajustes (activos que se generan por la intermediación de instrumentos financieros a nombre propio por cuenta de terceros, otros)</t>
  </si>
  <si>
    <t>Medida de la exposición de la razón de apalancamiento (suma fila 1 a 7)</t>
  </si>
  <si>
    <t>Exposiciones dentro de balance</t>
  </si>
  <si>
    <t>Exposiciones dentro de balance (excluidos derivados)</t>
  </si>
  <si>
    <t>(Montos de los activos deducidos para determinar el capital básico y ajustes regulatorios)</t>
  </si>
  <si>
    <t>Exposiciones totales dentro del balance (excluidos derivados) (suma de las filas 1 y 2)</t>
  </si>
  <si>
    <t>Exposiciones en derivados (Equivalentes de crédito)</t>
  </si>
  <si>
    <t>Equivalente de crédito asociado a todas las operaciones con derivados (valor razonable y monto adicional)</t>
  </si>
  <si>
    <t>Montos añadidos por exposiciones futuras potenciales asociadas a todas las operaciones con derivados</t>
  </si>
  <si>
    <t>Garantías brutas proporcionadas para la deducción de los activos del balance de acuerdo con el marco contable</t>
  </si>
  <si>
    <t>Deducciones de activos por cobrar por el margen de variación de efectivo provisto en transacciones de derivados</t>
  </si>
  <si>
    <t>(Tramo ECC exento por exposiciones a operaciones comerciales liquidadas por el cliente)</t>
  </si>
  <si>
    <t>Monto nocional efectivo ajustado de los derivados de crédito suscritos</t>
  </si>
  <si>
    <t>(Compensaciones nocionales efectivas ajustadas y deducciones adicionales por derivados del crédito suscritos)</t>
  </si>
  <si>
    <t>Total de exposiciones a derivados (fila 4)</t>
  </si>
  <si>
    <t>Exposiciones por operaciones de financiación con valores (SFT)</t>
  </si>
  <si>
    <t>Activos SFT brutos (sin reconocer compensaciones), después de ajustes por transacciones contables por ventas</t>
  </si>
  <si>
    <t>(Cifra neta de montos pendientes de pago en efectivo y montos pendientes de cobro en efectivo relativos a activos SFT brutos)</t>
  </si>
  <si>
    <t>Exposición al riesgo de crédito de contraparte por activos SFT</t>
  </si>
  <si>
    <t>Exposiciones por operaciones como agente</t>
  </si>
  <si>
    <t>Total de exposiciones por operaciones de financiación con valores (suma de las filas 12 a 15)</t>
  </si>
  <si>
    <t>Otras exposiciones fuera de balance</t>
  </si>
  <si>
    <t>Exposición fuera de balance valorada por su monto nocional bruto</t>
  </si>
  <si>
    <t>(Ajustes por conversión a equivalentes crediticios)</t>
  </si>
  <si>
    <t>Partidas fuera de balance (suma de las filas 17 y 18)</t>
  </si>
  <si>
    <t>Capital y exposiciones totales</t>
  </si>
  <si>
    <t>Capital básico</t>
  </si>
  <si>
    <t>Total de exposiciones (suma de las filas 3,11 y 19)</t>
  </si>
  <si>
    <t>Valor total no ponderado (promedio)</t>
  </si>
  <si>
    <t>Valor total ponderado (promedio)</t>
  </si>
  <si>
    <t>ALAC</t>
  </si>
  <si>
    <t>Depósitos, obligaciones a la vista y otras captaciones a plazo a personas naturales y PyMES (depósitos minoristas), de los cuales:</t>
  </si>
  <si>
    <t>Flujos de egresos</t>
  </si>
  <si>
    <t xml:space="preserve">    Cubiertos 100% por un seguro de depósito o garantía (depósitos estables)</t>
  </si>
  <si>
    <t xml:space="preserve">    No cubiertos o parcialmente cubiertos por un seguro de depósito o garantía (depósitos menos estables)</t>
  </si>
  <si>
    <t>Depósitos, obligaciones a la vista y otras captaciones a plazo de mayoristas no cubierto o parcialmente cubierto por un seguro de depósito o garantía (Financiación mayorista no garantizada), de la cual:</t>
  </si>
  <si>
    <t xml:space="preserve">    Con fines operacionales (depósitos operativos)</t>
  </si>
  <si>
    <t xml:space="preserve">    Sin fines operacionales (depósitos no operativos)</t>
  </si>
  <si>
    <t>Depósitos, obligaciones a la vista y otras captaciones a plazo de mayoristas cubiertos 100% por un seguro de depósito o garantía (financiación mayorista garantizada)</t>
  </si>
  <si>
    <t>Requerimientos adicionales, de los cuales:</t>
  </si>
  <si>
    <t xml:space="preserve">    Deuda no garantizada</t>
  </si>
  <si>
    <t xml:space="preserve">    Egresos por instrumentos derivados, otros requerimientos adicionales de liquidez y de garantías</t>
  </si>
  <si>
    <t xml:space="preserve">    Egresos relacionados con la pérdida de financiación en instrumentos de deuda</t>
  </si>
  <si>
    <t xml:space="preserve">    Facilidades de crédito y liquidez (líneas entregadas)</t>
  </si>
  <si>
    <t>Otras obligaciones de financiación contractual</t>
  </si>
  <si>
    <t>Otras obligaciones de financiación contingente</t>
  </si>
  <si>
    <t>EGRESOS TOTALES</t>
  </si>
  <si>
    <t>Flujos de ingresos</t>
  </si>
  <si>
    <t>Crédito garantizado (colocaciones, contrato de retro venta)</t>
  </si>
  <si>
    <t>Ingresos procedentes de posiciones totalmente al corriente de pago (efectivo y disponible, instrumentos de inversión no derivados)</t>
  </si>
  <si>
    <t>Otros ingresos (derivados y otros activos)</t>
  </si>
  <si>
    <t>INGRESOS TOTALES</t>
  </si>
  <si>
    <t>ALAC total</t>
  </si>
  <si>
    <t>LCR (%)</t>
  </si>
  <si>
    <t>Total ajustado</t>
  </si>
  <si>
    <t>Valor no ponderado por vencimiento contractual</t>
  </si>
  <si>
    <t>Sin vencimiento (banda 1)</t>
  </si>
  <si>
    <t>&lt; 6 meses (bandas 2, 3 y 4)</t>
  </si>
  <si>
    <t>De 6 meses a 1 año (banda 5)</t>
  </si>
  <si>
    <t>≥ 1 año (banda 6 y 7)</t>
  </si>
  <si>
    <t>Valor ponderado</t>
  </si>
  <si>
    <t>Financiamiento Estable Disponible (FED)</t>
  </si>
  <si>
    <t>(cantidades monetarias)</t>
  </si>
  <si>
    <t>Capital</t>
  </si>
  <si>
    <t>Capital regulatorio</t>
  </si>
  <si>
    <t>Otros instrumentos de capital</t>
  </si>
  <si>
    <t>Depósitos, obligaciones a la vista y otras captaciones a plazo de mayoristas (financiación mayorista), de las cuales:</t>
  </si>
  <si>
    <t xml:space="preserve">    Sin fines operacionales y otra financiación mayorista</t>
  </si>
  <si>
    <t>Pasivos con correspondientes activos interdependientes</t>
  </si>
  <si>
    <t>Otros pasivos, de los cuales:</t>
  </si>
  <si>
    <t xml:space="preserve">    Pasivos derivados a efectos del NSFR</t>
  </si>
  <si>
    <t xml:space="preserve">    Todos los demás recursos propios y ajenos no incluidos en las anteriores categorías</t>
  </si>
  <si>
    <t>FED TOTAL</t>
  </si>
  <si>
    <t>Total de activos líquidos de alta calidad (ALAC) a efectos del NSFR</t>
  </si>
  <si>
    <t>Depósitos mantenidos en otras instituciones financieras con fines operativos</t>
  </si>
  <si>
    <t>Préstamos y valores al corriente de pago:</t>
  </si>
  <si>
    <t>Préstamos al corriente de pago a instituciones financieras garantizadas por ALAC de nivel 1</t>
  </si>
  <si>
    <t>Préstamos al corriente
de pago a instituciones
financieras garantizadas por ALAC distintos de nivel 1 y préstamos al corriente de pago a instituciones financieras no garantizadas</t>
  </si>
  <si>
    <t>Préstamos al corriente
de pago a sociedades no
financieras, préstamos a clientes minoristas y pequeñas empresas, y préstamos a soberanos, bancos centrales y PSE, de los cuales:</t>
  </si>
  <si>
    <t xml:space="preserve">    Con una ponderación por riesgo menor o igual al 35% según el Método Estándar de BII para el tratamiento del riesgo de crédito</t>
  </si>
  <si>
    <t>Colocaciones hipotecaria vivienda, de las cuales:</t>
  </si>
  <si>
    <t>Valores que no se encuentran en situación de impago y no son admisibles como ALAC, incluidos títulos de negociados en mercados de valores</t>
  </si>
  <si>
    <t>Activos con correspondientes pasivos interdependientes</t>
  </si>
  <si>
    <t>Otros activos:</t>
  </si>
  <si>
    <t xml:space="preserve">    Materias primas negociadas físicamente, incluido el oro</t>
  </si>
  <si>
    <t xml:space="preserve">    Activos aportados como margen inicial en contratos de derivados y contribuciones a los fondos de garantía de los ECC</t>
  </si>
  <si>
    <t xml:space="preserve">    Pasivos derivados a efectos del NSFR antes de la deducción del margen de variación aportado</t>
  </si>
  <si>
    <t xml:space="preserve">    Activos derivados a efectos del NSFR</t>
  </si>
  <si>
    <t xml:space="preserve">    Todos los demás activos no incluidos previamente</t>
  </si>
  <si>
    <t>Partidas fuera de balance</t>
  </si>
  <si>
    <t>FER TOTAL</t>
  </si>
  <si>
    <t>NSFR (%)</t>
  </si>
  <si>
    <t>Valor contable bruto</t>
  </si>
  <si>
    <t>Provisiones asociadas</t>
  </si>
  <si>
    <t>Exposiciones en incumplimiento</t>
  </si>
  <si>
    <t>Exposiciones sin incumplimiento</t>
  </si>
  <si>
    <t>Indemnizaciones (dotaciones)/Deterioro</t>
  </si>
  <si>
    <t>Provisiones específicas</t>
  </si>
  <si>
    <t>Provisiones 
adicionales</t>
  </si>
  <si>
    <t>Provisiones contables ECL para pérdidas crediticias</t>
  </si>
  <si>
    <t>Valor neto (a+b-d)</t>
  </si>
  <si>
    <t>Colocaciones en el libro de banca</t>
  </si>
  <si>
    <t>Instrumentos financieros en el libro de banca</t>
  </si>
  <si>
    <t>Otros activos en el libro de banca</t>
  </si>
  <si>
    <t>Exposiciones fuera de balance</t>
  </si>
  <si>
    <t>Colocaciones e instrumentos financieros no derivados en el libro de banca en situación de incumplimiento al cierre de periodo de declaración anterior</t>
  </si>
  <si>
    <t>Activos que pasaron a incumplimiento desde el cierre del periodo anterior</t>
  </si>
  <si>
    <t>Activos que salieron de la condición de incumplimiento desde el cierre del periodo anterior</t>
  </si>
  <si>
    <t>Montos castigados desde el cierre del periodo anterior</t>
  </si>
  <si>
    <t>Otros cambios</t>
  </si>
  <si>
    <t>Colocaciones e instrumentos financieros no derivados del libro de banca en situación de incumplimiento al cierre del periodo de declaración (1+2-3-4±5)</t>
  </si>
  <si>
    <t>Exposiciones no garantizadas</t>
  </si>
  <si>
    <t>Exposiciones garantizadas</t>
  </si>
  <si>
    <t>Exposiciones garantizadas por avales o fianzas</t>
  </si>
  <si>
    <t>Exposiciones garantizadas con garantías financieras</t>
  </si>
  <si>
    <t>Exposiciones garantizadas por derivados de crédito</t>
  </si>
  <si>
    <t>Colocaciones</t>
  </si>
  <si>
    <t>Instrumentos financieros no derivados</t>
  </si>
  <si>
    <t>De las cuales, en situación de incumplimiento</t>
  </si>
  <si>
    <t>Exposiciones antes de FCC y CRM</t>
  </si>
  <si>
    <t>Exposiciones después de FCC y CRM</t>
  </si>
  <si>
    <t>APRC y densidad de APRC</t>
  </si>
  <si>
    <t>Monto en balance</t>
  </si>
  <si>
    <t>Monto fuera de balance</t>
  </si>
  <si>
    <t>APRC</t>
  </si>
  <si>
    <t>Densidad de los APRC</t>
  </si>
  <si>
    <t>Clases de Activos</t>
  </si>
  <si>
    <t>Soberanos y Bancos Centrales</t>
  </si>
  <si>
    <t>Entidades del sector público</t>
  </si>
  <si>
    <t>Instituciones internacionales y Bancos multilaterales de desarrollo</t>
  </si>
  <si>
    <t>Bancos y Cooperativas de Ahorro y Créditos supervisadas por la CMF</t>
  </si>
  <si>
    <t>Bonos garantizados e hipotecarios</t>
  </si>
  <si>
    <t>Empresas</t>
  </si>
  <si>
    <t xml:space="preserve">    De las cuales, sociedades de valores y otras instituciones financieras</t>
  </si>
  <si>
    <t xml:space="preserve">    De los cuales, sociedades de valores y otras instituciones financieras</t>
  </si>
  <si>
    <t>Préstamos especializados</t>
  </si>
  <si>
    <t>Deuda subordinada, acciones y otros instrumentos de capital</t>
  </si>
  <si>
    <t>Minoristas</t>
  </si>
  <si>
    <t>Bienes raíces</t>
  </si>
  <si>
    <t xml:space="preserve">    De los cuales, bien raíz residencial</t>
  </si>
  <si>
    <t xml:space="preserve">    De los cuales, bien raíz comercial</t>
  </si>
  <si>
    <t xml:space="preserve">    De los cuales, CRE en general</t>
  </si>
  <si>
    <t xml:space="preserve">    De los cuales, adquisición de terrenos,promoción y construcción</t>
  </si>
  <si>
    <t>Fondos de inversión</t>
  </si>
  <si>
    <t>En incumplimiento</t>
  </si>
  <si>
    <t>Categorías de mayor riesgo</t>
  </si>
  <si>
    <t>Transferencia de fondos en curso</t>
  </si>
  <si>
    <t>h</t>
  </si>
  <si>
    <t>i</t>
  </si>
  <si>
    <t>j</t>
  </si>
  <si>
    <t>Monto total de exposiciones al RC (después de FCC y CRM)</t>
  </si>
  <si>
    <t>Tipos de contrapartes / Ponderación por RC</t>
  </si>
  <si>
    <t xml:space="preserve">    Préstamos especializados</t>
  </si>
  <si>
    <t xml:space="preserve">    De los cuales, adquisición de terrenos, promoción y construcción</t>
  </si>
  <si>
    <t>Sumatoria de valores razonables positivos</t>
  </si>
  <si>
    <t>Nocionales asociados</t>
  </si>
  <si>
    <t>Montos adicionales</t>
  </si>
  <si>
    <t>Equivalente de crédito, antes de CRM</t>
  </si>
  <si>
    <t>Equivalente de crédito, después de CRM</t>
  </si>
  <si>
    <t>APRC, después de CRM</t>
  </si>
  <si>
    <t>Exposición con contraparte bilateral</t>
  </si>
  <si>
    <t>Exposición con contraparte ECC</t>
  </si>
  <si>
    <t>Enfoque simple para la mitigación del riesgo de crédito (para SFT)</t>
  </si>
  <si>
    <t>Enfoque integral para la mitigación del riesgo de crédito (para SFT)</t>
  </si>
  <si>
    <t>VaR para SFT</t>
  </si>
  <si>
    <t>Tipos de contrapartes / Ponderación por riesgo</t>
  </si>
  <si>
    <t>Exposición total al RC</t>
  </si>
  <si>
    <t>Sociedades de valores</t>
  </si>
  <si>
    <t>Otros Activos</t>
  </si>
  <si>
    <t>Colateral empleado en operaciones con derivados</t>
  </si>
  <si>
    <t>Colateral empleado en operaciones de financiamiento de valores</t>
  </si>
  <si>
    <t>Valor razonable del colateral entregado</t>
  </si>
  <si>
    <t>Valor razonable del colateral recibido</t>
  </si>
  <si>
    <t>Segregado</t>
  </si>
  <si>
    <t>No Segregado</t>
  </si>
  <si>
    <t>Efectivo - moneda nacional</t>
  </si>
  <si>
    <t>Efectivo - otras monedas</t>
  </si>
  <si>
    <t>Títulos de deuda emitidos por el Estado chileno o por el BCCh</t>
  </si>
  <si>
    <t>Otra deuda soberana</t>
  </si>
  <si>
    <t>Títulos de deuda corporativos con grado de inversión</t>
  </si>
  <si>
    <t>Otros títulos de deuda corporativos</t>
  </si>
  <si>
    <t>Acciones</t>
  </si>
  <si>
    <t>Otro colateral</t>
  </si>
  <si>
    <t>Activos sujetos a cargas</t>
  </si>
  <si>
    <t>Facilidades del Banco Central</t>
  </si>
  <si>
    <t>Activos libres de cargas</t>
  </si>
  <si>
    <t>Activos fijos</t>
  </si>
  <si>
    <t>Activos por derecho a usar bienes en arrendamiento</t>
  </si>
  <si>
    <t>Instrumentos financieros de deuda</t>
  </si>
  <si>
    <t>Efectivo y depósitos en bancos.</t>
  </si>
  <si>
    <t>Operaciones con liquidación en curso.</t>
  </si>
  <si>
    <t>Activos financieros no destinados a negociación valorados obligatoriamente a valor razonable con cambios en resultados</t>
  </si>
  <si>
    <t>Activos financieros a valor razonable con cambios en otro resultado integral</t>
  </si>
  <si>
    <t>Contratos de derivados financieros para cobertura contable</t>
  </si>
  <si>
    <t>Activos financieros a costo amortizado</t>
  </si>
  <si>
    <t>Activos intangibles</t>
  </si>
  <si>
    <t>Total activos</t>
  </si>
  <si>
    <t>Correccion monto reportado en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</si>
</sst>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8" formatCode="[$-409]mmm\-yy;@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9" fontId="0" fillId="0" borderId="1" xfId="2" applyFont="1" applyBorder="1"/>
    <xf numFmtId="10" fontId="0" fillId="0" borderId="1" xfId="0" applyNumberFormat="1" applyBorder="1"/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1" xfId="0" applyNumberFormat="1" applyBorder="1"/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wrapText="1"/>
    </xf>
    <xf numFmtId="10" fontId="0" fillId="0" borderId="1" xfId="2" applyNumberFormat="1" applyFont="1" applyBorder="1" applyAlignment="1">
      <alignment wrapText="1"/>
    </xf>
    <xf numFmtId="9" fontId="0" fillId="0" borderId="1" xfId="2" applyNumberFormat="1" applyFont="1" applyBorder="1"/>
    <xf numFmtId="165" fontId="0" fillId="0" borderId="1" xfId="2" applyNumberFormat="1" applyFont="1" applyBorder="1"/>
    <xf numFmtId="164" fontId="1" fillId="0" borderId="1" xfId="1" applyNumberFormat="1" applyFont="1" applyBorder="1" applyAlignment="1">
      <alignment horizontal="center" vertical="center"/>
    </xf>
    <xf numFmtId="10" fontId="0" fillId="0" borderId="1" xfId="2" applyNumberFormat="1" applyFont="1" applyBorder="1"/>
    <xf numFmtId="2" fontId="0" fillId="0" borderId="0" xfId="0" applyNumberFormat="1"/>
    <xf numFmtId="43" fontId="0" fillId="0" borderId="1" xfId="1" applyFont="1" applyBorder="1" applyAlignment="1">
      <alignment vertical="center"/>
    </xf>
    <xf numFmtId="43" fontId="0" fillId="0" borderId="1" xfId="0" applyNumberForma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3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1" xfId="0" applyFont="1" applyBorder="1" applyAlignment="1"/>
    <xf numFmtId="14" fontId="0" fillId="0" borderId="1" xfId="1" applyNumberFormat="1" applyFont="1" applyBorder="1" applyAlignment="1">
      <alignment horizontal="center" vertical="center"/>
    </xf>
    <xf numFmtId="164" fontId="1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166" fontId="3" fillId="0" borderId="1" xfId="1" applyNumberFormat="1" applyFont="1" applyBorder="1"/>
    <xf numFmtId="0" fontId="4" fillId="0" borderId="1" xfId="0" applyFont="1" applyBorder="1" applyAlignment="1">
      <alignment horizontal="center" vertical="center"/>
    </xf>
    <xf numFmtId="166" fontId="4" fillId="0" borderId="1" xfId="1" applyNumberFormat="1" applyFont="1" applyBorder="1"/>
    <xf numFmtId="1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/>
    <xf numFmtId="9" fontId="0" fillId="0" borderId="1" xfId="0" applyNumberFormat="1" applyBorder="1"/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17" fontId="1" fillId="0" borderId="1" xfId="0" applyNumberFormat="1" applyFont="1" applyBorder="1"/>
    <xf numFmtId="17" fontId="0" fillId="0" borderId="2" xfId="0" applyNumberFormat="1" applyBorder="1" applyAlignment="1">
      <alignment horizontal="center"/>
    </xf>
    <xf numFmtId="168" fontId="1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447675</xdr:colOff>
      <xdr:row>3</xdr:row>
      <xdr:rowOff>85725</xdr:rowOff>
    </xdr:from>
    <xdr:to>
      <xdr:col>32</xdr:col>
      <xdr:colOff>571500</xdr:colOff>
      <xdr:row>19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467" t="34819" r="41274" b="28047"/>
        <a:stretch/>
      </xdr:blipFill>
      <xdr:spPr>
        <a:xfrm>
          <a:off x="20564475" y="2028825"/>
          <a:ext cx="5000625" cy="3819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1</xdr:col>
      <xdr:colOff>4385999</xdr:colOff>
      <xdr:row>146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7450" t="15482" r="27699" b="9604"/>
        <a:stretch/>
      </xdr:blipFill>
      <xdr:spPr>
        <a:xfrm>
          <a:off x="57150" y="32432625"/>
          <a:ext cx="4995599" cy="3695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106</xdr:row>
      <xdr:rowOff>0</xdr:rowOff>
    </xdr:from>
    <xdr:to>
      <xdr:col>2</xdr:col>
      <xdr:colOff>885825</xdr:colOff>
      <xdr:row>133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574" t="29633" r="41005" b="26843"/>
        <a:stretch/>
      </xdr:blipFill>
      <xdr:spPr>
        <a:xfrm>
          <a:off x="219075" y="23526750"/>
          <a:ext cx="5029200" cy="447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9525</xdr:rowOff>
    </xdr:from>
    <xdr:to>
      <xdr:col>4</xdr:col>
      <xdr:colOff>904875</xdr:colOff>
      <xdr:row>61</xdr:row>
      <xdr:rowOff>152038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097000"/>
          <a:ext cx="5695950" cy="28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0.bin"/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4.bin"/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12.bin"/><Relationship Id="rId4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6.bin"/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8.bin"/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0.bin"/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2.bin"/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4.bin"/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6.bin"/><Relationship Id="rId1" Type="http://schemas.openxmlformats.org/officeDocument/2006/relationships/customProperty" Target="../customProperty3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6.bin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8.bin"/><Relationship Id="rId4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8.bin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98109-0E61-4240-8C1B-D4D9915761E6}">
  <sheetPr codeName="Sheet6">
    <tabColor theme="9"/>
  </sheetPr>
  <dimension ref="A1:H47"/>
  <sheetViews>
    <sheetView tabSelected="1" workbookViewId="0">
      <selection activeCell="I10" sqref="I10"/>
    </sheetView>
  </sheetViews>
  <sheetFormatPr defaultRowHeight="12.75" x14ac:dyDescent="0.2"/>
  <cols>
    <col min="1" max="1" width="9.140625" style="17"/>
    <col min="2" max="2" width="86.140625" bestFit="1" customWidth="1"/>
    <col min="3" max="5" width="10.28515625" bestFit="1" customWidth="1"/>
    <col min="8" max="8" width="12" bestFit="1" customWidth="1"/>
  </cols>
  <sheetData>
    <row r="1" spans="1:7" x14ac:dyDescent="0.2">
      <c r="A1" s="16"/>
      <c r="B1" s="6"/>
      <c r="C1" s="16" t="s">
        <v>1</v>
      </c>
      <c r="D1" s="16" t="s">
        <v>12</v>
      </c>
      <c r="E1" s="16" t="s">
        <v>13</v>
      </c>
      <c r="F1" s="16" t="s">
        <v>14</v>
      </c>
      <c r="G1" s="16" t="s">
        <v>15</v>
      </c>
    </row>
    <row r="2" spans="1:7" x14ac:dyDescent="0.2">
      <c r="A2" s="16"/>
      <c r="B2" s="6"/>
      <c r="C2" s="88">
        <v>45170</v>
      </c>
      <c r="D2" s="88">
        <v>45078</v>
      </c>
      <c r="E2" s="88">
        <v>44986</v>
      </c>
      <c r="F2" s="16" t="s">
        <v>17</v>
      </c>
      <c r="G2" s="16" t="s">
        <v>18</v>
      </c>
    </row>
    <row r="3" spans="1:7" x14ac:dyDescent="0.2">
      <c r="A3" s="16"/>
      <c r="B3" s="18" t="s">
        <v>19</v>
      </c>
      <c r="C3" s="6"/>
      <c r="D3" s="6"/>
      <c r="E3" s="6"/>
      <c r="F3" s="6"/>
      <c r="G3" s="6"/>
    </row>
    <row r="4" spans="1:7" x14ac:dyDescent="0.2">
      <c r="A4" s="16">
        <v>1</v>
      </c>
      <c r="B4" s="6" t="s">
        <v>21</v>
      </c>
      <c r="C4" s="35">
        <v>437485</v>
      </c>
      <c r="D4" s="35">
        <v>413989</v>
      </c>
      <c r="E4" s="35">
        <v>401249</v>
      </c>
      <c r="F4" s="35">
        <v>0</v>
      </c>
      <c r="G4" s="35">
        <v>0</v>
      </c>
    </row>
    <row r="5" spans="1:7" x14ac:dyDescent="0.2">
      <c r="A5" s="16" t="s">
        <v>20</v>
      </c>
      <c r="B5" s="6" t="s">
        <v>22</v>
      </c>
      <c r="C5" s="35">
        <f>+C4</f>
        <v>437485</v>
      </c>
      <c r="D5" s="35">
        <f t="shared" ref="D5:G5" si="0">+D4</f>
        <v>413989</v>
      </c>
      <c r="E5" s="35">
        <f t="shared" si="0"/>
        <v>401249</v>
      </c>
      <c r="F5" s="35">
        <f t="shared" si="0"/>
        <v>0</v>
      </c>
      <c r="G5" s="35">
        <f t="shared" si="0"/>
        <v>0</v>
      </c>
    </row>
    <row r="6" spans="1:7" x14ac:dyDescent="0.2">
      <c r="A6" s="16">
        <v>2</v>
      </c>
      <c r="B6" s="6" t="s">
        <v>23</v>
      </c>
      <c r="C6" s="35">
        <v>437485</v>
      </c>
      <c r="D6" s="35">
        <v>413989</v>
      </c>
      <c r="E6" s="35">
        <v>401249</v>
      </c>
      <c r="F6" s="35">
        <v>0</v>
      </c>
      <c r="G6" s="35">
        <v>0</v>
      </c>
    </row>
    <row r="7" spans="1:7" x14ac:dyDescent="0.2">
      <c r="A7" s="16" t="s">
        <v>25</v>
      </c>
      <c r="B7" s="6" t="s">
        <v>24</v>
      </c>
      <c r="C7" s="35">
        <f>+C6</f>
        <v>437485</v>
      </c>
      <c r="D7" s="35">
        <f t="shared" ref="D7:G7" si="1">+D6</f>
        <v>413989</v>
      </c>
      <c r="E7" s="35">
        <f t="shared" si="1"/>
        <v>401249</v>
      </c>
      <c r="F7" s="35">
        <f t="shared" si="1"/>
        <v>0</v>
      </c>
      <c r="G7" s="35">
        <f t="shared" si="1"/>
        <v>0</v>
      </c>
    </row>
    <row r="8" spans="1:7" x14ac:dyDescent="0.2">
      <c r="A8" s="16">
        <v>3</v>
      </c>
      <c r="B8" s="6" t="s">
        <v>27</v>
      </c>
      <c r="C8" s="35">
        <v>437485</v>
      </c>
      <c r="D8" s="35">
        <v>413989</v>
      </c>
      <c r="E8" s="35">
        <v>401249</v>
      </c>
      <c r="F8" s="35">
        <v>0</v>
      </c>
      <c r="G8" s="35">
        <v>0</v>
      </c>
    </row>
    <row r="9" spans="1:7" x14ac:dyDescent="0.2">
      <c r="A9" s="16" t="s">
        <v>26</v>
      </c>
      <c r="B9" s="6" t="s">
        <v>28</v>
      </c>
      <c r="C9" s="35">
        <f>+C8</f>
        <v>437485</v>
      </c>
      <c r="D9" s="35">
        <f t="shared" ref="D9:G9" si="2">+D8</f>
        <v>413989</v>
      </c>
      <c r="E9" s="35">
        <f t="shared" si="2"/>
        <v>401249</v>
      </c>
      <c r="F9" s="35">
        <f t="shared" si="2"/>
        <v>0</v>
      </c>
      <c r="G9" s="35">
        <f t="shared" si="2"/>
        <v>0</v>
      </c>
    </row>
    <row r="10" spans="1:7" x14ac:dyDescent="0.2">
      <c r="A10" s="16"/>
      <c r="B10" s="52" t="s">
        <v>41</v>
      </c>
      <c r="C10" s="53"/>
      <c r="D10" s="53"/>
      <c r="E10" s="53"/>
      <c r="F10" s="53"/>
      <c r="G10" s="54"/>
    </row>
    <row r="11" spans="1:7" x14ac:dyDescent="0.2">
      <c r="A11" s="16">
        <v>4</v>
      </c>
      <c r="B11" s="6" t="s">
        <v>29</v>
      </c>
      <c r="C11" s="35">
        <v>1034416</v>
      </c>
      <c r="D11" s="35">
        <v>1015383</v>
      </c>
      <c r="E11" s="35">
        <v>1111960</v>
      </c>
      <c r="F11" s="35">
        <v>0</v>
      </c>
      <c r="G11" s="35">
        <v>0</v>
      </c>
    </row>
    <row r="12" spans="1:7" x14ac:dyDescent="0.2">
      <c r="A12" s="16" t="s">
        <v>30</v>
      </c>
      <c r="B12" s="6" t="s">
        <v>38</v>
      </c>
      <c r="C12" s="35">
        <f>+C11</f>
        <v>1034416</v>
      </c>
      <c r="D12" s="35">
        <f t="shared" ref="D12:G12" si="3">+D11</f>
        <v>1015383</v>
      </c>
      <c r="E12" s="35">
        <f t="shared" si="3"/>
        <v>1111960</v>
      </c>
      <c r="F12" s="35">
        <f t="shared" si="3"/>
        <v>0</v>
      </c>
      <c r="G12" s="35">
        <f t="shared" si="3"/>
        <v>0</v>
      </c>
    </row>
    <row r="13" spans="1:7" x14ac:dyDescent="0.2">
      <c r="A13" s="16"/>
      <c r="B13" s="52" t="s">
        <v>31</v>
      </c>
      <c r="C13" s="53"/>
      <c r="D13" s="53"/>
      <c r="E13" s="53"/>
      <c r="F13" s="53"/>
      <c r="G13" s="54"/>
    </row>
    <row r="14" spans="1:7" x14ac:dyDescent="0.2">
      <c r="A14" s="16">
        <v>5</v>
      </c>
      <c r="B14" s="6" t="s">
        <v>39</v>
      </c>
      <c r="C14" s="42">
        <f>+C4/$C$11</f>
        <v>0.42292945971446688</v>
      </c>
      <c r="D14" s="42">
        <v>0.40771706431579702</v>
      </c>
      <c r="E14" s="42">
        <v>0.36084873029568243</v>
      </c>
      <c r="F14" s="6"/>
      <c r="G14" s="6"/>
    </row>
    <row r="15" spans="1:7" x14ac:dyDescent="0.2">
      <c r="A15" s="16" t="s">
        <v>32</v>
      </c>
      <c r="B15" s="6" t="s">
        <v>40</v>
      </c>
      <c r="C15" s="42">
        <f t="shared" ref="C15:C18" si="4">+C5/$C$11</f>
        <v>0.42292945971446688</v>
      </c>
      <c r="D15" s="42">
        <v>0.40771706431579702</v>
      </c>
      <c r="E15" s="42">
        <v>0.36084873029568243</v>
      </c>
      <c r="F15" s="6"/>
      <c r="G15" s="6"/>
    </row>
    <row r="16" spans="1:7" x14ac:dyDescent="0.2">
      <c r="A16" s="16" t="s">
        <v>33</v>
      </c>
      <c r="B16" s="6" t="s">
        <v>42</v>
      </c>
      <c r="C16" s="42">
        <f>+C4/C12</f>
        <v>0.42292945971446688</v>
      </c>
      <c r="D16" s="42">
        <v>0.40771706431579702</v>
      </c>
      <c r="E16" s="42">
        <v>0.36084873029568243</v>
      </c>
      <c r="F16" s="6"/>
      <c r="G16" s="6"/>
    </row>
    <row r="17" spans="1:8" x14ac:dyDescent="0.2">
      <c r="A17" s="16">
        <v>6</v>
      </c>
      <c r="B17" s="6" t="s">
        <v>43</v>
      </c>
      <c r="C17" s="42">
        <f t="shared" si="4"/>
        <v>0.42292945971446688</v>
      </c>
      <c r="D17" s="42">
        <v>0.40771706431579702</v>
      </c>
      <c r="E17" s="42">
        <v>0.36084873029568243</v>
      </c>
      <c r="F17" s="6"/>
      <c r="G17" s="6"/>
    </row>
    <row r="18" spans="1:8" x14ac:dyDescent="0.2">
      <c r="A18" s="16" t="s">
        <v>34</v>
      </c>
      <c r="B18" s="6" t="s">
        <v>44</v>
      </c>
      <c r="C18" s="42">
        <f t="shared" si="4"/>
        <v>0.42292945971446688</v>
      </c>
      <c r="D18" s="42">
        <v>0.40771706431579702</v>
      </c>
      <c r="E18" s="42">
        <v>0.36084873029568243</v>
      </c>
      <c r="F18" s="6"/>
      <c r="G18" s="6"/>
    </row>
    <row r="19" spans="1:8" x14ac:dyDescent="0.2">
      <c r="A19" s="16" t="s">
        <v>35</v>
      </c>
      <c r="B19" s="6" t="s">
        <v>45</v>
      </c>
      <c r="C19" s="42">
        <f>+C6/C12</f>
        <v>0.42292945971446688</v>
      </c>
      <c r="D19" s="42">
        <v>0.40771706431579702</v>
      </c>
      <c r="E19" s="42">
        <v>0.36084873029568243</v>
      </c>
      <c r="F19" s="6"/>
      <c r="G19" s="6"/>
    </row>
    <row r="20" spans="1:8" x14ac:dyDescent="0.2">
      <c r="A20" s="16">
        <v>7</v>
      </c>
      <c r="B20" s="6" t="s">
        <v>46</v>
      </c>
      <c r="C20" s="42">
        <f>+C8/C11</f>
        <v>0.42292945971446688</v>
      </c>
      <c r="D20" s="42">
        <v>0.40771706431579702</v>
      </c>
      <c r="E20" s="42">
        <v>0.36084873029568243</v>
      </c>
      <c r="F20" s="6"/>
      <c r="G20" s="6"/>
    </row>
    <row r="21" spans="1:8" x14ac:dyDescent="0.2">
      <c r="A21" s="16" t="s">
        <v>36</v>
      </c>
      <c r="B21" s="6" t="s">
        <v>47</v>
      </c>
      <c r="C21" s="42">
        <f>+C9/C11</f>
        <v>0.42292945971446688</v>
      </c>
      <c r="D21" s="42">
        <v>0.40771706431579702</v>
      </c>
      <c r="E21" s="42">
        <v>0.36084873029568243</v>
      </c>
      <c r="F21" s="6"/>
      <c r="G21" s="6"/>
    </row>
    <row r="22" spans="1:8" x14ac:dyDescent="0.2">
      <c r="A22" s="16" t="s">
        <v>37</v>
      </c>
      <c r="B22" s="20" t="s">
        <v>48</v>
      </c>
      <c r="C22" s="42">
        <f>+C8/C12</f>
        <v>0.42292945971446688</v>
      </c>
      <c r="D22" s="42">
        <v>0.40771706431579702</v>
      </c>
      <c r="E22" s="42">
        <v>0.36084873029568243</v>
      </c>
      <c r="F22" s="6"/>
      <c r="G22" s="6"/>
    </row>
    <row r="23" spans="1:8" x14ac:dyDescent="0.2">
      <c r="A23" s="16"/>
      <c r="B23" s="13" t="s">
        <v>49</v>
      </c>
      <c r="C23" s="13"/>
      <c r="D23" s="13"/>
      <c r="E23" s="13"/>
      <c r="F23" s="13"/>
      <c r="G23" s="13"/>
    </row>
    <row r="24" spans="1:8" x14ac:dyDescent="0.2">
      <c r="A24" s="16">
        <v>8</v>
      </c>
      <c r="B24" s="6" t="s">
        <v>50</v>
      </c>
      <c r="C24" s="34">
        <v>1.2500000000000001E-2</v>
      </c>
      <c r="D24" s="34">
        <v>1.2500000000000001E-2</v>
      </c>
      <c r="E24" s="34">
        <v>1.2500000000000001E-2</v>
      </c>
      <c r="F24" s="70"/>
      <c r="G24" s="70"/>
    </row>
    <row r="25" spans="1:8" x14ac:dyDescent="0.2">
      <c r="A25" s="16">
        <v>9</v>
      </c>
      <c r="B25" s="6" t="s">
        <v>51</v>
      </c>
      <c r="C25" s="34">
        <v>0</v>
      </c>
      <c r="D25" s="34">
        <v>0</v>
      </c>
      <c r="E25" s="34">
        <v>0</v>
      </c>
      <c r="F25" s="70"/>
      <c r="G25" s="70"/>
    </row>
    <row r="26" spans="1:8" x14ac:dyDescent="0.2">
      <c r="A26" s="16">
        <v>10</v>
      </c>
      <c r="B26" s="6" t="s">
        <v>52</v>
      </c>
      <c r="C26" s="34">
        <v>0</v>
      </c>
      <c r="D26" s="34">
        <v>0</v>
      </c>
      <c r="E26" s="34">
        <v>0</v>
      </c>
      <c r="F26" s="70"/>
      <c r="G26" s="70"/>
    </row>
    <row r="27" spans="1:8" x14ac:dyDescent="0.2">
      <c r="A27" s="16">
        <v>11</v>
      </c>
      <c r="B27" s="6" t="s">
        <v>53</v>
      </c>
      <c r="C27" s="34">
        <v>1.2500000000000001E-2</v>
      </c>
      <c r="D27" s="34">
        <v>1.2500000000000001E-2</v>
      </c>
      <c r="E27" s="34">
        <v>1.2500000000000001E-2</v>
      </c>
      <c r="F27" s="70"/>
      <c r="G27" s="70"/>
    </row>
    <row r="28" spans="1:8" x14ac:dyDescent="0.2">
      <c r="A28" s="16">
        <v>12</v>
      </c>
      <c r="B28" s="6" t="s">
        <v>54</v>
      </c>
      <c r="C28" s="70">
        <v>0.34292883441831168</v>
      </c>
      <c r="D28" s="70">
        <v>0.32771459941629438</v>
      </c>
      <c r="E28" s="70">
        <v>0.28099938617112824</v>
      </c>
      <c r="F28" s="70"/>
      <c r="G28" s="70"/>
    </row>
    <row r="29" spans="1:8" x14ac:dyDescent="0.2">
      <c r="A29" s="16"/>
      <c r="B29" s="55" t="s">
        <v>55</v>
      </c>
      <c r="C29" s="55"/>
      <c r="D29" s="55"/>
      <c r="E29" s="55"/>
      <c r="F29" s="55"/>
      <c r="G29" s="55"/>
    </row>
    <row r="30" spans="1:8" x14ac:dyDescent="0.2">
      <c r="A30" s="16">
        <v>13</v>
      </c>
      <c r="B30" s="6" t="s">
        <v>58</v>
      </c>
      <c r="C30" s="35">
        <v>1752688</v>
      </c>
      <c r="D30" s="35">
        <v>1366311</v>
      </c>
      <c r="E30" s="35">
        <v>3307214</v>
      </c>
      <c r="F30" s="35">
        <v>0</v>
      </c>
      <c r="G30" s="35">
        <v>0</v>
      </c>
    </row>
    <row r="31" spans="1:8" x14ac:dyDescent="0.2">
      <c r="A31" s="16">
        <v>14</v>
      </c>
      <c r="B31" s="6" t="s">
        <v>59</v>
      </c>
      <c r="C31" s="42">
        <f>+C4/C30</f>
        <v>0.2496080306363711</v>
      </c>
      <c r="D31" s="42">
        <f>+D4/D30</f>
        <v>0.30299763377444811</v>
      </c>
      <c r="E31" s="42">
        <f>+E4/E30</f>
        <v>0.1213253814237603</v>
      </c>
      <c r="F31" s="6"/>
      <c r="G31" s="6"/>
      <c r="H31" s="4">
        <v>-1.9693636288953265E-6</v>
      </c>
    </row>
    <row r="32" spans="1:8" ht="38.25" x14ac:dyDescent="0.2">
      <c r="A32" s="16" t="s">
        <v>56</v>
      </c>
      <c r="B32" s="7" t="s">
        <v>60</v>
      </c>
      <c r="C32" s="70">
        <f>+C31</f>
        <v>0.2496080306363711</v>
      </c>
      <c r="D32" s="42">
        <v>0.30299770405220122</v>
      </c>
      <c r="E32" s="42">
        <v>0.12132549760361186</v>
      </c>
      <c r="F32" s="6"/>
      <c r="G32" s="6"/>
    </row>
    <row r="33" spans="1:7" ht="25.5" x14ac:dyDescent="0.2">
      <c r="A33" s="16" t="s">
        <v>57</v>
      </c>
      <c r="B33" s="7" t="s">
        <v>61</v>
      </c>
      <c r="C33" s="70">
        <f>+C32</f>
        <v>0.2496080306363711</v>
      </c>
      <c r="D33" s="42">
        <v>0.30299770405220122</v>
      </c>
      <c r="E33" s="42">
        <v>0.12132549760361186</v>
      </c>
      <c r="F33" s="6"/>
      <c r="G33" s="6"/>
    </row>
    <row r="34" spans="1:7" x14ac:dyDescent="0.2">
      <c r="A34" s="16"/>
      <c r="B34" s="52" t="s">
        <v>62</v>
      </c>
      <c r="C34" s="53"/>
      <c r="D34" s="53"/>
      <c r="E34" s="53"/>
      <c r="F34" s="53"/>
      <c r="G34" s="54"/>
    </row>
    <row r="35" spans="1:7" x14ac:dyDescent="0.2">
      <c r="A35" s="16">
        <v>15</v>
      </c>
      <c r="B35" s="6" t="s">
        <v>63</v>
      </c>
      <c r="C35" s="35">
        <v>1159456</v>
      </c>
      <c r="D35" s="35">
        <v>954245</v>
      </c>
      <c r="E35" s="35">
        <v>2796923</v>
      </c>
      <c r="F35" s="35">
        <v>0</v>
      </c>
      <c r="G35" s="35">
        <v>0</v>
      </c>
    </row>
    <row r="36" spans="1:7" x14ac:dyDescent="0.2">
      <c r="A36" s="16">
        <v>16</v>
      </c>
      <c r="B36" s="6" t="s">
        <v>64</v>
      </c>
      <c r="C36" s="35">
        <v>665850</v>
      </c>
      <c r="D36" s="35">
        <v>441711</v>
      </c>
      <c r="E36" s="35">
        <v>1810221</v>
      </c>
      <c r="F36" s="35">
        <v>0</v>
      </c>
      <c r="G36" s="35">
        <v>0</v>
      </c>
    </row>
    <row r="37" spans="1:7" x14ac:dyDescent="0.2">
      <c r="A37" s="16">
        <v>17</v>
      </c>
      <c r="B37" s="6" t="s">
        <v>65</v>
      </c>
      <c r="C37" s="33">
        <f>+C35/C36</f>
        <v>1.7413171134639933</v>
      </c>
      <c r="D37" s="33">
        <v>2.1603379025381324</v>
      </c>
      <c r="E37" s="33">
        <v>1.545072836880268</v>
      </c>
      <c r="F37" s="6"/>
      <c r="G37" s="6"/>
    </row>
    <row r="38" spans="1:7" x14ac:dyDescent="0.2">
      <c r="A38" s="16"/>
      <c r="B38" s="52" t="s">
        <v>66</v>
      </c>
      <c r="C38" s="53"/>
      <c r="D38" s="33"/>
      <c r="E38" s="53"/>
      <c r="F38" s="53"/>
      <c r="G38" s="54"/>
    </row>
    <row r="39" spans="1:7" x14ac:dyDescent="0.2">
      <c r="A39" s="16">
        <v>18</v>
      </c>
      <c r="B39" s="6" t="s">
        <v>67</v>
      </c>
      <c r="C39" s="35">
        <v>465632</v>
      </c>
      <c r="D39" s="35">
        <v>445430</v>
      </c>
      <c r="E39" s="35">
        <v>436289</v>
      </c>
      <c r="F39" s="35">
        <v>0</v>
      </c>
      <c r="G39" s="35">
        <v>0</v>
      </c>
    </row>
    <row r="40" spans="1:7" x14ac:dyDescent="0.2">
      <c r="A40" s="16">
        <v>19</v>
      </c>
      <c r="B40" s="6" t="s">
        <v>68</v>
      </c>
      <c r="C40" s="35">
        <v>312737</v>
      </c>
      <c r="D40" s="35">
        <v>264550</v>
      </c>
      <c r="E40" s="35">
        <v>421283</v>
      </c>
      <c r="F40" s="35">
        <v>0</v>
      </c>
      <c r="G40" s="35">
        <v>0</v>
      </c>
    </row>
    <row r="41" spans="1:7" x14ac:dyDescent="0.2">
      <c r="A41" s="16">
        <v>20</v>
      </c>
      <c r="B41" s="6" t="s">
        <v>69</v>
      </c>
      <c r="C41" s="42">
        <f>+C39/C40</f>
        <v>1.488893223379389</v>
      </c>
      <c r="D41" s="42">
        <v>1.6837282597351042</v>
      </c>
      <c r="E41" s="42">
        <v>1.0356186279985609</v>
      </c>
      <c r="F41" s="6"/>
      <c r="G41" s="6"/>
    </row>
    <row r="42" spans="1:7" x14ac:dyDescent="0.2">
      <c r="A42" s="16"/>
      <c r="B42" s="6"/>
      <c r="C42" s="6"/>
      <c r="D42" s="6"/>
      <c r="E42" s="6"/>
      <c r="F42" s="6"/>
      <c r="G42" s="6"/>
    </row>
    <row r="43" spans="1:7" x14ac:dyDescent="0.2">
      <c r="A43" s="16"/>
      <c r="B43" s="6"/>
      <c r="C43" s="6"/>
      <c r="D43" s="6"/>
      <c r="E43" s="6"/>
      <c r="F43" s="6"/>
      <c r="G43" s="6"/>
    </row>
    <row r="44" spans="1:7" x14ac:dyDescent="0.2">
      <c r="A44" s="16"/>
      <c r="B44" s="6"/>
      <c r="C44" s="6"/>
      <c r="D44" s="6"/>
      <c r="E44" s="6"/>
      <c r="F44" s="6"/>
      <c r="G44" s="6"/>
    </row>
    <row r="45" spans="1:7" x14ac:dyDescent="0.2">
      <c r="A45" s="16"/>
      <c r="B45" s="6"/>
      <c r="C45" s="6"/>
      <c r="D45" s="6"/>
      <c r="E45" s="6"/>
      <c r="F45" s="6"/>
      <c r="G45" s="6"/>
    </row>
    <row r="46" spans="1:7" x14ac:dyDescent="0.2">
      <c r="A46" s="16"/>
      <c r="B46" s="6"/>
      <c r="C46" s="6"/>
      <c r="D46" s="6"/>
      <c r="E46" s="6"/>
      <c r="F46" s="6"/>
      <c r="G46" s="6"/>
    </row>
    <row r="47" spans="1:7" x14ac:dyDescent="0.2">
      <c r="A47" s="16"/>
      <c r="B47" s="6"/>
      <c r="C47" s="6"/>
      <c r="D47" s="6"/>
      <c r="E47" s="6"/>
      <c r="F47" s="6"/>
      <c r="G47" s="6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ignoredErrors>
    <ignoredError sqref="C16 C7:G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D3B3D-90C0-4244-8FDB-E3CDA24412A3}">
  <sheetPr codeName="Sheet22"/>
  <dimension ref="A1:C8"/>
  <sheetViews>
    <sheetView showGridLines="0" workbookViewId="0">
      <selection activeCell="E20" sqref="E20"/>
    </sheetView>
  </sheetViews>
  <sheetFormatPr defaultRowHeight="12.75" x14ac:dyDescent="0.2"/>
  <cols>
    <col min="1" max="1" width="4.140625" customWidth="1"/>
    <col min="2" max="2" width="36.5703125" customWidth="1"/>
  </cols>
  <sheetData>
    <row r="1" spans="1:3" x14ac:dyDescent="0.2">
      <c r="C1" s="63" t="s">
        <v>1</v>
      </c>
    </row>
    <row r="2" spans="1:3" x14ac:dyDescent="0.2">
      <c r="A2" s="62"/>
      <c r="B2" s="62"/>
      <c r="C2" s="67">
        <v>45107</v>
      </c>
    </row>
    <row r="3" spans="1:3" ht="45" x14ac:dyDescent="0.2">
      <c r="A3" s="65">
        <v>1</v>
      </c>
      <c r="B3" s="61" t="s">
        <v>362</v>
      </c>
      <c r="C3" s="64">
        <v>0</v>
      </c>
    </row>
    <row r="4" spans="1:3" ht="22.5" x14ac:dyDescent="0.2">
      <c r="A4" s="65">
        <v>2</v>
      </c>
      <c r="B4" s="60" t="s">
        <v>363</v>
      </c>
      <c r="C4" s="64">
        <v>0</v>
      </c>
    </row>
    <row r="5" spans="1:3" ht="22.5" x14ac:dyDescent="0.2">
      <c r="A5" s="65">
        <v>3</v>
      </c>
      <c r="B5" s="60" t="s">
        <v>364</v>
      </c>
      <c r="C5" s="64">
        <v>0</v>
      </c>
    </row>
    <row r="6" spans="1:3" ht="22.5" x14ac:dyDescent="0.2">
      <c r="A6" s="65">
        <v>4</v>
      </c>
      <c r="B6" s="60" t="s">
        <v>365</v>
      </c>
      <c r="C6" s="64">
        <v>0</v>
      </c>
    </row>
    <row r="7" spans="1:3" x14ac:dyDescent="0.2">
      <c r="A7" s="65">
        <v>5</v>
      </c>
      <c r="B7" s="60" t="s">
        <v>366</v>
      </c>
      <c r="C7" s="64">
        <v>0</v>
      </c>
    </row>
    <row r="8" spans="1:3" ht="45" x14ac:dyDescent="0.2">
      <c r="A8" s="65">
        <v>6</v>
      </c>
      <c r="B8" s="61" t="s">
        <v>367</v>
      </c>
      <c r="C8" s="66">
        <f>+SUM(C3:C7)</f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ignoredErrors>
    <ignoredError sqref="C8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7E712-4E6F-4BFE-8105-8CC579967ECC}">
  <sheetPr codeName="Sheet25"/>
  <dimension ref="A1:G6"/>
  <sheetViews>
    <sheetView showGridLines="0" workbookViewId="0">
      <selection activeCell="E28" sqref="E28"/>
    </sheetView>
  </sheetViews>
  <sheetFormatPr defaultRowHeight="12.75" x14ac:dyDescent="0.2"/>
  <cols>
    <col min="1" max="1" width="2" bestFit="1" customWidth="1"/>
    <col min="2" max="2" width="30.85546875" style="2" customWidth="1"/>
    <col min="3" max="4" width="20.42578125" bestFit="1" customWidth="1"/>
    <col min="5" max="5" width="17.7109375" bestFit="1" customWidth="1"/>
    <col min="6" max="6" width="13.85546875" customWidth="1"/>
    <col min="7" max="7" width="17.7109375" customWidth="1"/>
  </cols>
  <sheetData>
    <row r="1" spans="1:7" x14ac:dyDescent="0.2">
      <c r="C1" s="12" t="s">
        <v>1</v>
      </c>
      <c r="D1" s="12" t="s">
        <v>12</v>
      </c>
      <c r="E1" s="12" t="s">
        <v>13</v>
      </c>
      <c r="F1" s="12" t="s">
        <v>14</v>
      </c>
      <c r="G1" s="12" t="s">
        <v>15</v>
      </c>
    </row>
    <row r="2" spans="1:7" ht="51" x14ac:dyDescent="0.2">
      <c r="C2" s="14" t="s">
        <v>368</v>
      </c>
      <c r="D2" s="14" t="s">
        <v>369</v>
      </c>
      <c r="E2" s="14" t="s">
        <v>370</v>
      </c>
      <c r="F2" s="14" t="s">
        <v>371</v>
      </c>
      <c r="G2" s="14" t="s">
        <v>372</v>
      </c>
    </row>
    <row r="3" spans="1:7" x14ac:dyDescent="0.2">
      <c r="A3" s="9">
        <v>1</v>
      </c>
      <c r="B3" s="19" t="s">
        <v>373</v>
      </c>
      <c r="C3" s="35">
        <v>11492</v>
      </c>
      <c r="D3" s="35">
        <v>14827</v>
      </c>
      <c r="E3" s="35">
        <v>14827</v>
      </c>
      <c r="F3" s="35">
        <v>0</v>
      </c>
      <c r="G3" s="35">
        <v>0</v>
      </c>
    </row>
    <row r="4" spans="1:7" ht="25.5" x14ac:dyDescent="0.2">
      <c r="A4" s="9">
        <v>2</v>
      </c>
      <c r="B4" s="19" t="s">
        <v>374</v>
      </c>
      <c r="C4" s="35">
        <v>54683</v>
      </c>
      <c r="D4" s="35">
        <v>0</v>
      </c>
      <c r="E4" s="35">
        <v>0</v>
      </c>
      <c r="F4" s="35">
        <v>0</v>
      </c>
      <c r="G4" s="35">
        <v>0</v>
      </c>
    </row>
    <row r="5" spans="1:7" x14ac:dyDescent="0.2">
      <c r="A5" s="12">
        <v>3</v>
      </c>
      <c r="B5" s="14" t="s">
        <v>11</v>
      </c>
      <c r="C5" s="35">
        <v>66175</v>
      </c>
      <c r="D5" s="35">
        <v>14827</v>
      </c>
      <c r="E5" s="35">
        <v>14827</v>
      </c>
      <c r="F5" s="35">
        <v>0</v>
      </c>
      <c r="G5" s="35">
        <v>0</v>
      </c>
    </row>
    <row r="6" spans="1:7" ht="25.5" x14ac:dyDescent="0.2">
      <c r="A6" s="9">
        <v>4</v>
      </c>
      <c r="B6" s="19" t="s">
        <v>375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F3B0F-7769-4B3B-966C-37FE99F2DA89}">
  <sheetPr codeName="Sheet27"/>
  <dimension ref="A1:H25"/>
  <sheetViews>
    <sheetView showGridLines="0" topLeftCell="A9" workbookViewId="0">
      <selection activeCell="F32" sqref="F32"/>
    </sheetView>
  </sheetViews>
  <sheetFormatPr defaultRowHeight="12.75" x14ac:dyDescent="0.2"/>
  <cols>
    <col min="1" max="1" width="9.140625" style="1"/>
    <col min="2" max="2" width="26.85546875" style="27" customWidth="1"/>
    <col min="3" max="3" width="20.28515625" bestFit="1" customWidth="1"/>
    <col min="4" max="4" width="15.5703125" bestFit="1" customWidth="1"/>
    <col min="5" max="5" width="17.7109375" bestFit="1" customWidth="1"/>
    <col min="6" max="6" width="15.140625" customWidth="1"/>
    <col min="7" max="7" width="17.7109375" bestFit="1" customWidth="1"/>
    <col min="8" max="8" width="12.85546875" customWidth="1"/>
  </cols>
  <sheetData>
    <row r="1" spans="1:8" x14ac:dyDescent="0.2">
      <c r="C1" s="14" t="s">
        <v>1</v>
      </c>
      <c r="D1" s="14" t="s">
        <v>12</v>
      </c>
      <c r="E1" s="14" t="s">
        <v>13</v>
      </c>
      <c r="F1" s="14" t="s">
        <v>14</v>
      </c>
      <c r="G1" s="14" t="s">
        <v>15</v>
      </c>
      <c r="H1" s="14" t="s">
        <v>97</v>
      </c>
    </row>
    <row r="2" spans="1:8" ht="25.5" customHeight="1" x14ac:dyDescent="0.2">
      <c r="C2" s="80" t="s">
        <v>376</v>
      </c>
      <c r="D2" s="80"/>
      <c r="E2" s="80" t="s">
        <v>377</v>
      </c>
      <c r="F2" s="80"/>
      <c r="G2" s="80" t="s">
        <v>378</v>
      </c>
      <c r="H2" s="80"/>
    </row>
    <row r="3" spans="1:8" ht="25.5" x14ac:dyDescent="0.2">
      <c r="A3" s="9"/>
      <c r="B3" s="11" t="s">
        <v>383</v>
      </c>
      <c r="C3" s="14" t="s">
        <v>379</v>
      </c>
      <c r="D3" s="14" t="s">
        <v>380</v>
      </c>
      <c r="E3" s="14" t="s">
        <v>379</v>
      </c>
      <c r="F3" s="14" t="s">
        <v>380</v>
      </c>
      <c r="G3" s="14" t="s">
        <v>381</v>
      </c>
      <c r="H3" s="14" t="s">
        <v>382</v>
      </c>
    </row>
    <row r="4" spans="1:8" ht="25.5" x14ac:dyDescent="0.2">
      <c r="A4" s="9">
        <v>1</v>
      </c>
      <c r="B4" s="26" t="s">
        <v>384</v>
      </c>
      <c r="C4" s="35">
        <v>911636</v>
      </c>
      <c r="D4" s="35">
        <v>0</v>
      </c>
      <c r="E4" s="35">
        <v>911636</v>
      </c>
      <c r="F4" s="35">
        <v>0</v>
      </c>
      <c r="G4" s="35">
        <v>742</v>
      </c>
      <c r="H4" s="43">
        <f>+G4/(E4+F4)</f>
        <v>8.1392134580029747E-4</v>
      </c>
    </row>
    <row r="5" spans="1:8" x14ac:dyDescent="0.2">
      <c r="A5" s="9">
        <v>2</v>
      </c>
      <c r="B5" s="26" t="s">
        <v>385</v>
      </c>
      <c r="C5" s="35">
        <v>40437</v>
      </c>
      <c r="D5" s="35">
        <v>0</v>
      </c>
      <c r="E5" s="35">
        <v>20976</v>
      </c>
      <c r="F5" s="35">
        <v>0</v>
      </c>
      <c r="G5" s="35">
        <v>10488</v>
      </c>
      <c r="H5" s="43">
        <f t="shared" ref="H5:H25" si="0">+G5/(E5+F5)</f>
        <v>0.5</v>
      </c>
    </row>
    <row r="6" spans="1:8" ht="38.25" x14ac:dyDescent="0.2">
      <c r="A6" s="9">
        <v>3</v>
      </c>
      <c r="B6" s="26" t="s">
        <v>386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43"/>
    </row>
    <row r="7" spans="1:8" ht="38.25" x14ac:dyDescent="0.2">
      <c r="A7" s="9">
        <v>4</v>
      </c>
      <c r="B7" s="26" t="s">
        <v>387</v>
      </c>
      <c r="C7" s="35">
        <v>222116</v>
      </c>
      <c r="D7" s="35">
        <v>0</v>
      </c>
      <c r="E7" s="35">
        <v>125709</v>
      </c>
      <c r="F7" s="35">
        <v>0</v>
      </c>
      <c r="G7" s="35">
        <v>33995</v>
      </c>
      <c r="H7" s="43">
        <f t="shared" si="0"/>
        <v>0.27042614291737266</v>
      </c>
    </row>
    <row r="8" spans="1:8" ht="38.25" x14ac:dyDescent="0.2">
      <c r="A8" s="9"/>
      <c r="B8" s="26" t="s">
        <v>391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43"/>
    </row>
    <row r="9" spans="1:8" ht="25.5" x14ac:dyDescent="0.2">
      <c r="A9" s="9">
        <v>5</v>
      </c>
      <c r="B9" s="26" t="s">
        <v>388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43"/>
    </row>
    <row r="10" spans="1:8" x14ac:dyDescent="0.2">
      <c r="A10" s="9">
        <v>6</v>
      </c>
      <c r="B10" s="26" t="s">
        <v>389</v>
      </c>
      <c r="C10" s="35">
        <v>275027</v>
      </c>
      <c r="D10" s="35">
        <v>8359</v>
      </c>
      <c r="E10" s="35">
        <v>152007</v>
      </c>
      <c r="F10" s="35">
        <v>8359</v>
      </c>
      <c r="G10" s="35">
        <v>136565</v>
      </c>
      <c r="H10" s="43">
        <f t="shared" si="0"/>
        <v>0.85158325330805784</v>
      </c>
    </row>
    <row r="11" spans="1:8" ht="38.25" x14ac:dyDescent="0.2">
      <c r="A11" s="9"/>
      <c r="B11" s="26" t="s">
        <v>390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43"/>
    </row>
    <row r="12" spans="1:8" x14ac:dyDescent="0.2">
      <c r="A12" s="9"/>
      <c r="B12" s="26" t="s">
        <v>392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43"/>
    </row>
    <row r="13" spans="1:8" ht="38.25" x14ac:dyDescent="0.2">
      <c r="A13" s="9">
        <v>7</v>
      </c>
      <c r="B13" s="26" t="s">
        <v>393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43"/>
    </row>
    <row r="14" spans="1:8" x14ac:dyDescent="0.2">
      <c r="A14" s="9">
        <v>8</v>
      </c>
      <c r="B14" s="26" t="s">
        <v>394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43"/>
    </row>
    <row r="15" spans="1:8" x14ac:dyDescent="0.2">
      <c r="A15" s="9">
        <v>9</v>
      </c>
      <c r="B15" s="26" t="s">
        <v>395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43"/>
    </row>
    <row r="16" spans="1:8" ht="25.5" x14ac:dyDescent="0.2">
      <c r="A16" s="9"/>
      <c r="B16" s="26" t="s">
        <v>396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43"/>
    </row>
    <row r="17" spans="1:8" ht="25.5" x14ac:dyDescent="0.2">
      <c r="A17" s="9"/>
      <c r="B17" s="26" t="s">
        <v>397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43"/>
    </row>
    <row r="18" spans="1:8" ht="25.5" x14ac:dyDescent="0.2">
      <c r="A18" s="9"/>
      <c r="B18" s="26" t="s">
        <v>398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43"/>
    </row>
    <row r="19" spans="1:8" ht="38.25" x14ac:dyDescent="0.2">
      <c r="A19" s="9"/>
      <c r="B19" s="26" t="s">
        <v>399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43"/>
    </row>
    <row r="20" spans="1:8" x14ac:dyDescent="0.2">
      <c r="A20" s="9">
        <v>10</v>
      </c>
      <c r="B20" s="26" t="s">
        <v>400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43"/>
    </row>
    <row r="21" spans="1:8" x14ac:dyDescent="0.2">
      <c r="A21" s="9">
        <v>11</v>
      </c>
      <c r="B21" s="26" t="s">
        <v>401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43"/>
    </row>
    <row r="22" spans="1:8" x14ac:dyDescent="0.2">
      <c r="A22" s="9">
        <v>12</v>
      </c>
      <c r="B22" s="26" t="s">
        <v>402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43"/>
    </row>
    <row r="23" spans="1:8" ht="25.5" x14ac:dyDescent="0.2">
      <c r="A23" s="9">
        <v>13</v>
      </c>
      <c r="B23" s="26" t="s">
        <v>403</v>
      </c>
      <c r="C23" s="35">
        <v>11987</v>
      </c>
      <c r="D23" s="35">
        <v>0</v>
      </c>
      <c r="E23" s="35">
        <v>11987</v>
      </c>
      <c r="F23" s="35">
        <v>0</v>
      </c>
      <c r="G23" s="35">
        <v>0</v>
      </c>
      <c r="H23" s="43">
        <f t="shared" si="0"/>
        <v>0</v>
      </c>
    </row>
    <row r="24" spans="1:8" x14ac:dyDescent="0.2">
      <c r="A24" s="9">
        <v>14</v>
      </c>
      <c r="B24" s="26" t="s">
        <v>228</v>
      </c>
      <c r="C24" s="35">
        <v>5074</v>
      </c>
      <c r="D24" s="35">
        <v>0</v>
      </c>
      <c r="E24" s="35">
        <v>5074</v>
      </c>
      <c r="F24" s="35">
        <v>0</v>
      </c>
      <c r="G24" s="35">
        <v>10624</v>
      </c>
      <c r="H24" s="42">
        <f t="shared" si="0"/>
        <v>2.0938115884903428</v>
      </c>
    </row>
    <row r="25" spans="1:8" x14ac:dyDescent="0.2">
      <c r="A25" s="9">
        <v>15</v>
      </c>
      <c r="B25" s="26" t="s">
        <v>11</v>
      </c>
      <c r="C25" s="35">
        <v>1755222</v>
      </c>
      <c r="D25" s="35">
        <v>8712</v>
      </c>
      <c r="E25" s="35">
        <v>1494795</v>
      </c>
      <c r="F25" s="35">
        <v>8712</v>
      </c>
      <c r="G25" s="35">
        <v>242573</v>
      </c>
      <c r="H25" s="42">
        <f t="shared" si="0"/>
        <v>0.16133812479755666</v>
      </c>
    </row>
  </sheetData>
  <mergeCells count="3">
    <mergeCell ref="C2:D2"/>
    <mergeCell ref="E2:F2"/>
    <mergeCell ref="G2:H2"/>
  </mergeCell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05B1-51D4-4DA1-BD9C-6CBA0137FAA2}">
  <sheetPr codeName="Sheet28"/>
  <dimension ref="A1:L26"/>
  <sheetViews>
    <sheetView showGridLines="0" workbookViewId="0">
      <selection activeCell="B13" sqref="B13"/>
    </sheetView>
  </sheetViews>
  <sheetFormatPr defaultRowHeight="12.75" x14ac:dyDescent="0.2"/>
  <cols>
    <col min="1" max="1" width="9.140625" style="1"/>
    <col min="2" max="2" width="28" style="2" customWidth="1"/>
    <col min="3" max="3" width="17.7109375" bestFit="1" customWidth="1"/>
    <col min="5" max="5" width="16.5703125" bestFit="1" customWidth="1"/>
    <col min="7" max="7" width="15" bestFit="1" customWidth="1"/>
    <col min="9" max="9" width="16" bestFit="1" customWidth="1"/>
    <col min="11" max="11" width="16" bestFit="1" customWidth="1"/>
    <col min="12" max="12" width="17.7109375" bestFit="1" customWidth="1"/>
  </cols>
  <sheetData>
    <row r="1" spans="1:12" x14ac:dyDescent="0.2">
      <c r="C1" s="23" t="s">
        <v>1</v>
      </c>
      <c r="D1" s="23" t="s">
        <v>12</v>
      </c>
      <c r="E1" s="23" t="s">
        <v>13</v>
      </c>
      <c r="F1" s="23" t="s">
        <v>14</v>
      </c>
      <c r="G1" s="23" t="s">
        <v>15</v>
      </c>
      <c r="H1" s="23" t="s">
        <v>97</v>
      </c>
      <c r="I1" s="23" t="s">
        <v>98</v>
      </c>
      <c r="J1" s="23" t="s">
        <v>404</v>
      </c>
      <c r="K1" s="23" t="s">
        <v>405</v>
      </c>
      <c r="L1" s="23" t="s">
        <v>406</v>
      </c>
    </row>
    <row r="2" spans="1:12" ht="51" x14ac:dyDescent="0.2">
      <c r="A2" s="9"/>
      <c r="B2" s="14" t="s">
        <v>408</v>
      </c>
      <c r="C2" s="31">
        <v>0</v>
      </c>
      <c r="D2" s="31">
        <v>0.1</v>
      </c>
      <c r="E2" s="31">
        <v>0.2</v>
      </c>
      <c r="F2" s="31">
        <v>0.35</v>
      </c>
      <c r="G2" s="31">
        <v>0.5</v>
      </c>
      <c r="H2" s="31">
        <v>0.75</v>
      </c>
      <c r="I2" s="31">
        <v>1</v>
      </c>
      <c r="J2" s="31">
        <v>1.5</v>
      </c>
      <c r="K2" s="14" t="s">
        <v>110</v>
      </c>
      <c r="L2" s="14" t="s">
        <v>407</v>
      </c>
    </row>
    <row r="3" spans="1:12" x14ac:dyDescent="0.2">
      <c r="A3" s="9">
        <v>1</v>
      </c>
      <c r="B3" s="7" t="s">
        <v>384</v>
      </c>
      <c r="C3" s="35">
        <v>907926</v>
      </c>
      <c r="D3" s="35">
        <v>0</v>
      </c>
      <c r="E3" s="35">
        <v>3710</v>
      </c>
      <c r="F3" s="35">
        <v>0</v>
      </c>
      <c r="G3" s="35">
        <v>0</v>
      </c>
      <c r="H3" s="35">
        <v>0</v>
      </c>
      <c r="I3" s="35">
        <v>0</v>
      </c>
      <c r="J3" s="35">
        <v>0</v>
      </c>
      <c r="K3" s="35">
        <v>0</v>
      </c>
      <c r="L3" s="35">
        <v>911636</v>
      </c>
    </row>
    <row r="4" spans="1:12" x14ac:dyDescent="0.2">
      <c r="A4" s="9">
        <v>2</v>
      </c>
      <c r="B4" s="7" t="s">
        <v>385</v>
      </c>
      <c r="C4" s="35">
        <v>0</v>
      </c>
      <c r="D4" s="35">
        <v>0</v>
      </c>
      <c r="E4" s="35">
        <v>0</v>
      </c>
      <c r="F4" s="35">
        <v>0</v>
      </c>
      <c r="G4" s="35">
        <v>20976</v>
      </c>
      <c r="H4" s="35">
        <v>0</v>
      </c>
      <c r="I4" s="35">
        <v>0</v>
      </c>
      <c r="J4" s="35">
        <v>0</v>
      </c>
      <c r="K4" s="35">
        <v>0</v>
      </c>
      <c r="L4" s="35">
        <v>20976</v>
      </c>
    </row>
    <row r="5" spans="1:12" ht="38.25" x14ac:dyDescent="0.2">
      <c r="A5" s="9">
        <v>3</v>
      </c>
      <c r="B5" s="7" t="s">
        <v>386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</row>
    <row r="6" spans="1:12" ht="38.25" x14ac:dyDescent="0.2">
      <c r="A6" s="9">
        <v>4</v>
      </c>
      <c r="B6" s="7" t="s">
        <v>387</v>
      </c>
      <c r="C6" s="35">
        <v>0</v>
      </c>
      <c r="D6" s="35">
        <v>0</v>
      </c>
      <c r="E6" s="35">
        <v>75089</v>
      </c>
      <c r="F6" s="35">
        <v>0</v>
      </c>
      <c r="G6" s="35">
        <v>18958</v>
      </c>
      <c r="H6" s="35">
        <v>0</v>
      </c>
      <c r="I6" s="35">
        <v>0</v>
      </c>
      <c r="J6" s="35">
        <v>0</v>
      </c>
      <c r="K6" s="35">
        <v>31662</v>
      </c>
      <c r="L6" s="35">
        <v>125709</v>
      </c>
    </row>
    <row r="7" spans="1:12" ht="25.5" x14ac:dyDescent="0.2">
      <c r="A7" s="9">
        <v>5</v>
      </c>
      <c r="B7" s="7" t="s">
        <v>388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</row>
    <row r="8" spans="1:12" x14ac:dyDescent="0.2">
      <c r="A8" s="9">
        <v>6</v>
      </c>
      <c r="B8" s="7" t="s">
        <v>389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92364</v>
      </c>
      <c r="J8" s="35">
        <v>0</v>
      </c>
      <c r="K8" s="35">
        <v>68002</v>
      </c>
      <c r="L8" s="35">
        <v>160366</v>
      </c>
    </row>
    <row r="9" spans="1:12" x14ac:dyDescent="0.2">
      <c r="A9" s="9"/>
      <c r="B9" s="7" t="s">
        <v>409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</row>
    <row r="10" spans="1:12" ht="25.5" x14ac:dyDescent="0.2">
      <c r="A10" s="9">
        <v>7</v>
      </c>
      <c r="B10" s="7" t="s">
        <v>393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</row>
    <row r="11" spans="1:12" x14ac:dyDescent="0.2">
      <c r="A11" s="9">
        <v>8</v>
      </c>
      <c r="B11" s="7" t="s">
        <v>394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</row>
    <row r="12" spans="1:12" x14ac:dyDescent="0.2">
      <c r="A12" s="9">
        <v>9</v>
      </c>
      <c r="B12" s="7" t="s">
        <v>395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</row>
    <row r="13" spans="1:12" ht="25.5" x14ac:dyDescent="0.2">
      <c r="A13" s="9"/>
      <c r="B13" s="7" t="s">
        <v>396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</row>
    <row r="14" spans="1:12" ht="25.5" x14ac:dyDescent="0.2">
      <c r="A14" s="9"/>
      <c r="B14" s="7" t="s">
        <v>397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</row>
    <row r="15" spans="1:12" ht="38.25" x14ac:dyDescent="0.2">
      <c r="A15" s="9"/>
      <c r="B15" s="7" t="s">
        <v>410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</row>
    <row r="16" spans="1:12" x14ac:dyDescent="0.2">
      <c r="A16" s="9">
        <v>10</v>
      </c>
      <c r="B16" s="7" t="s">
        <v>400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</row>
    <row r="17" spans="1:12" x14ac:dyDescent="0.2">
      <c r="A17" s="9">
        <v>11</v>
      </c>
      <c r="B17" s="7" t="s">
        <v>401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</row>
    <row r="18" spans="1:12" x14ac:dyDescent="0.2">
      <c r="A18" s="9">
        <v>12</v>
      </c>
      <c r="B18" s="7" t="s">
        <v>402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</row>
    <row r="19" spans="1:12" ht="25.5" x14ac:dyDescent="0.2">
      <c r="A19" s="9">
        <v>13</v>
      </c>
      <c r="B19" s="7" t="s">
        <v>403</v>
      </c>
      <c r="C19" s="35">
        <v>11987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11987</v>
      </c>
    </row>
    <row r="20" spans="1:12" x14ac:dyDescent="0.2">
      <c r="A20" s="9">
        <v>14</v>
      </c>
      <c r="B20" s="7" t="s">
        <v>228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1373</v>
      </c>
      <c r="J20" s="35">
        <v>0</v>
      </c>
      <c r="K20" s="35">
        <v>3700</v>
      </c>
      <c r="L20" s="35">
        <v>5074</v>
      </c>
    </row>
    <row r="21" spans="1:12" x14ac:dyDescent="0.2">
      <c r="A21" s="9">
        <v>15</v>
      </c>
      <c r="B21" s="13" t="s">
        <v>11</v>
      </c>
      <c r="C21" s="35">
        <f>+SUM(C3:C20)</f>
        <v>919913</v>
      </c>
      <c r="D21" s="35">
        <f t="shared" ref="D21:L21" si="0">+SUM(D3:D20)</f>
        <v>0</v>
      </c>
      <c r="E21" s="35">
        <f t="shared" si="0"/>
        <v>78799</v>
      </c>
      <c r="F21" s="35">
        <f t="shared" si="0"/>
        <v>0</v>
      </c>
      <c r="G21" s="35">
        <f t="shared" si="0"/>
        <v>39934</v>
      </c>
      <c r="H21" s="35">
        <f t="shared" si="0"/>
        <v>0</v>
      </c>
      <c r="I21" s="35">
        <f t="shared" si="0"/>
        <v>93737</v>
      </c>
      <c r="J21" s="35">
        <f t="shared" si="0"/>
        <v>0</v>
      </c>
      <c r="K21" s="35">
        <f t="shared" si="0"/>
        <v>103364</v>
      </c>
      <c r="L21" s="35">
        <f t="shared" si="0"/>
        <v>1235748</v>
      </c>
    </row>
    <row r="22" spans="1:12" x14ac:dyDescent="0.2">
      <c r="A22"/>
      <c r="B22"/>
    </row>
    <row r="23" spans="1:12" x14ac:dyDescent="0.2">
      <c r="A23"/>
      <c r="B23"/>
    </row>
    <row r="24" spans="1:12" x14ac:dyDescent="0.2">
      <c r="A24"/>
      <c r="B24"/>
    </row>
    <row r="25" spans="1:12" x14ac:dyDescent="0.2">
      <c r="A25"/>
      <c r="B25"/>
    </row>
    <row r="26" spans="1:12" x14ac:dyDescent="0.2">
      <c r="A26"/>
      <c r="B26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7DCF-9AA9-469B-A4BA-910956B501FC}">
  <sheetPr codeName="Sheet30"/>
  <dimension ref="A1:H22"/>
  <sheetViews>
    <sheetView showGridLines="0" workbookViewId="0">
      <selection activeCell="F16" sqref="F16"/>
    </sheetView>
  </sheetViews>
  <sheetFormatPr defaultRowHeight="12.75" x14ac:dyDescent="0.2"/>
  <cols>
    <col min="1" max="1" width="7" style="17" customWidth="1"/>
    <col min="2" max="2" width="31.28515625" style="17" bestFit="1" customWidth="1"/>
    <col min="3" max="3" width="16" bestFit="1" customWidth="1"/>
    <col min="4" max="4" width="18.7109375" bestFit="1" customWidth="1"/>
    <col min="5" max="8" width="16" bestFit="1" customWidth="1"/>
  </cols>
  <sheetData>
    <row r="1" spans="1:8" x14ac:dyDescent="0.2">
      <c r="C1" s="12" t="s">
        <v>1</v>
      </c>
      <c r="D1" s="12" t="s">
        <v>12</v>
      </c>
      <c r="E1" s="12" t="s">
        <v>13</v>
      </c>
      <c r="F1" s="12" t="s">
        <v>14</v>
      </c>
      <c r="G1" s="12" t="s">
        <v>15</v>
      </c>
      <c r="H1" s="12" t="s">
        <v>97</v>
      </c>
    </row>
    <row r="2" spans="1:8" ht="51" x14ac:dyDescent="0.2">
      <c r="C2" s="23" t="s">
        <v>411</v>
      </c>
      <c r="D2" s="23" t="s">
        <v>412</v>
      </c>
      <c r="E2" s="23" t="s">
        <v>413</v>
      </c>
      <c r="F2" s="23" t="s">
        <v>414</v>
      </c>
      <c r="G2" s="23" t="s">
        <v>415</v>
      </c>
      <c r="H2" s="23" t="s">
        <v>416</v>
      </c>
    </row>
    <row r="3" spans="1:8" x14ac:dyDescent="0.2">
      <c r="A3" s="16">
        <v>1</v>
      </c>
      <c r="B3" s="24" t="s">
        <v>417</v>
      </c>
      <c r="C3" s="35">
        <v>250445</v>
      </c>
      <c r="D3" s="35">
        <v>12690807</v>
      </c>
      <c r="E3" s="35">
        <v>113237</v>
      </c>
      <c r="F3" s="35">
        <v>363682</v>
      </c>
      <c r="G3" s="35">
        <v>123171</v>
      </c>
      <c r="H3" s="35">
        <v>75217</v>
      </c>
    </row>
    <row r="4" spans="1:8" x14ac:dyDescent="0.2">
      <c r="A4" s="16">
        <v>2</v>
      </c>
      <c r="B4" s="24" t="s">
        <v>418</v>
      </c>
      <c r="C4" s="35">
        <v>0</v>
      </c>
      <c r="D4" s="35">
        <v>0</v>
      </c>
      <c r="E4" s="83"/>
      <c r="F4" s="83"/>
      <c r="G4" s="35">
        <v>0</v>
      </c>
      <c r="H4" s="35">
        <v>0</v>
      </c>
    </row>
    <row r="5" spans="1:8" ht="25.5" x14ac:dyDescent="0.2">
      <c r="A5" s="16">
        <v>3</v>
      </c>
      <c r="B5" s="24" t="s">
        <v>419</v>
      </c>
      <c r="C5" s="35">
        <v>0</v>
      </c>
      <c r="D5" s="35">
        <v>0</v>
      </c>
      <c r="E5" s="84"/>
      <c r="F5" s="84"/>
      <c r="G5" s="35">
        <v>0</v>
      </c>
      <c r="H5" s="35">
        <v>0</v>
      </c>
    </row>
    <row r="6" spans="1:8" ht="25.5" x14ac:dyDescent="0.2">
      <c r="A6" s="16">
        <v>4</v>
      </c>
      <c r="B6" s="24" t="s">
        <v>420</v>
      </c>
      <c r="C6" s="35">
        <v>0</v>
      </c>
      <c r="D6" s="35">
        <v>0</v>
      </c>
      <c r="E6" s="84"/>
      <c r="F6" s="84"/>
      <c r="G6" s="35">
        <v>0</v>
      </c>
      <c r="H6" s="35">
        <v>0</v>
      </c>
    </row>
    <row r="7" spans="1:8" x14ac:dyDescent="0.2">
      <c r="A7" s="16">
        <v>5</v>
      </c>
      <c r="B7" s="24" t="s">
        <v>421</v>
      </c>
      <c r="C7" s="35">
        <v>0</v>
      </c>
      <c r="D7" s="35">
        <v>0</v>
      </c>
      <c r="E7" s="84"/>
      <c r="F7" s="84"/>
      <c r="G7" s="35">
        <v>0</v>
      </c>
      <c r="H7" s="35">
        <v>0</v>
      </c>
    </row>
    <row r="8" spans="1:8" x14ac:dyDescent="0.2">
      <c r="A8" s="16">
        <v>6</v>
      </c>
      <c r="B8" s="24" t="s">
        <v>11</v>
      </c>
      <c r="C8" s="35">
        <v>0</v>
      </c>
      <c r="D8" s="35">
        <v>0</v>
      </c>
      <c r="E8" s="85"/>
      <c r="F8" s="85"/>
      <c r="G8" s="35">
        <v>0</v>
      </c>
      <c r="H8" s="35">
        <v>0</v>
      </c>
    </row>
    <row r="14" spans="1:8" x14ac:dyDescent="0.2">
      <c r="B14"/>
      <c r="C14" s="5"/>
      <c r="D14" s="5"/>
      <c r="E14" s="5"/>
    </row>
    <row r="15" spans="1:8" x14ac:dyDescent="0.2">
      <c r="B15"/>
    </row>
    <row r="16" spans="1:8" x14ac:dyDescent="0.2">
      <c r="B16"/>
      <c r="C16" s="4"/>
      <c r="D16" s="46"/>
      <c r="E16" s="4"/>
    </row>
    <row r="17" spans="2:5" x14ac:dyDescent="0.2">
      <c r="B17"/>
      <c r="C17" s="4"/>
      <c r="D17" s="46"/>
      <c r="E17" s="4"/>
    </row>
    <row r="18" spans="2:5" x14ac:dyDescent="0.2">
      <c r="B18"/>
      <c r="C18" s="4"/>
      <c r="D18" s="46"/>
      <c r="E18" s="4"/>
    </row>
    <row r="19" spans="2:5" x14ac:dyDescent="0.2">
      <c r="B19"/>
      <c r="C19" s="4"/>
      <c r="D19" s="46"/>
      <c r="E19" s="4"/>
    </row>
    <row r="20" spans="2:5" x14ac:dyDescent="0.2">
      <c r="B20"/>
      <c r="C20" s="4"/>
      <c r="E20" s="4"/>
    </row>
    <row r="21" spans="2:5" x14ac:dyDescent="0.2">
      <c r="B21"/>
      <c r="C21" s="4"/>
      <c r="E21" s="4"/>
    </row>
    <row r="22" spans="2:5" x14ac:dyDescent="0.2">
      <c r="B22"/>
      <c r="C22" s="4"/>
      <c r="E22" s="4"/>
    </row>
  </sheetData>
  <mergeCells count="2">
    <mergeCell ref="E4:E8"/>
    <mergeCell ref="F4:F8"/>
  </mergeCell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F7DD3-6493-4484-9CA2-5654090428D0}">
  <sheetPr codeName="Sheet31"/>
  <dimension ref="A1:K14"/>
  <sheetViews>
    <sheetView showGridLines="0" workbookViewId="0">
      <selection activeCell="E21" sqref="E21"/>
    </sheetView>
  </sheetViews>
  <sheetFormatPr defaultRowHeight="12.75" x14ac:dyDescent="0.2"/>
  <cols>
    <col min="2" max="2" width="32.5703125" style="2" customWidth="1"/>
    <col min="3" max="4" width="16.5703125" bestFit="1" customWidth="1"/>
    <col min="5" max="5" width="17.85546875" bestFit="1" customWidth="1"/>
    <col min="6" max="9" width="16.5703125" bestFit="1" customWidth="1"/>
    <col min="10" max="10" width="18.28515625" bestFit="1" customWidth="1"/>
    <col min="11" max="11" width="17.7109375" bestFit="1" customWidth="1"/>
  </cols>
  <sheetData>
    <row r="1" spans="1:11" x14ac:dyDescent="0.2">
      <c r="A1" s="1"/>
      <c r="C1" s="23" t="s">
        <v>1</v>
      </c>
      <c r="D1" s="23" t="s">
        <v>12</v>
      </c>
      <c r="E1" s="23" t="s">
        <v>13</v>
      </c>
      <c r="F1" s="23" t="s">
        <v>14</v>
      </c>
      <c r="G1" s="23" t="s">
        <v>15</v>
      </c>
      <c r="H1" s="23" t="s">
        <v>97</v>
      </c>
      <c r="I1" s="23" t="s">
        <v>98</v>
      </c>
      <c r="J1" s="23" t="s">
        <v>404</v>
      </c>
      <c r="K1" s="23" t="s">
        <v>405</v>
      </c>
    </row>
    <row r="2" spans="1:11" ht="25.5" x14ac:dyDescent="0.2">
      <c r="A2" s="9"/>
      <c r="B2" s="14" t="s">
        <v>422</v>
      </c>
      <c r="C2" s="31">
        <v>0</v>
      </c>
      <c r="D2" s="31">
        <v>0.1</v>
      </c>
      <c r="E2" s="31">
        <v>0.2</v>
      </c>
      <c r="F2" s="31">
        <v>0.5</v>
      </c>
      <c r="G2" s="31">
        <v>0.75</v>
      </c>
      <c r="H2" s="31">
        <v>1</v>
      </c>
      <c r="I2" s="31">
        <v>1.5</v>
      </c>
      <c r="J2" s="14" t="s">
        <v>110</v>
      </c>
      <c r="K2" s="14" t="s">
        <v>423</v>
      </c>
    </row>
    <row r="3" spans="1:11" x14ac:dyDescent="0.2">
      <c r="A3" s="9">
        <v>1</v>
      </c>
      <c r="B3" s="7" t="s">
        <v>384</v>
      </c>
      <c r="C3" s="35">
        <v>907926</v>
      </c>
      <c r="D3" s="35">
        <v>0</v>
      </c>
      <c r="E3" s="35">
        <v>3710</v>
      </c>
      <c r="F3" s="35">
        <v>0</v>
      </c>
      <c r="G3" s="35">
        <v>0</v>
      </c>
      <c r="H3" s="35">
        <v>0</v>
      </c>
      <c r="I3" s="35">
        <v>0</v>
      </c>
      <c r="J3" s="35">
        <v>0</v>
      </c>
      <c r="K3" s="35">
        <f>+SUM(C3:J3)</f>
        <v>911636</v>
      </c>
    </row>
    <row r="4" spans="1:11" x14ac:dyDescent="0.2">
      <c r="A4" s="9">
        <v>2</v>
      </c>
      <c r="B4" s="7" t="s">
        <v>385</v>
      </c>
      <c r="C4" s="35">
        <v>0</v>
      </c>
      <c r="D4" s="35">
        <v>0</v>
      </c>
      <c r="E4" s="35">
        <v>0</v>
      </c>
      <c r="F4" s="35">
        <v>40437</v>
      </c>
      <c r="G4" s="35">
        <v>0</v>
      </c>
      <c r="H4" s="35">
        <v>0</v>
      </c>
      <c r="I4" s="35">
        <v>0</v>
      </c>
      <c r="J4" s="35">
        <v>0</v>
      </c>
      <c r="K4" s="35">
        <f t="shared" ref="K4:K11" si="0">+SUM(C4:J4)</f>
        <v>40437</v>
      </c>
    </row>
    <row r="5" spans="1:11" ht="25.5" x14ac:dyDescent="0.2">
      <c r="A5" s="9">
        <v>3</v>
      </c>
      <c r="B5" s="7" t="s">
        <v>386</v>
      </c>
      <c r="C5" s="35">
        <v>0</v>
      </c>
      <c r="D5" s="35">
        <v>0</v>
      </c>
      <c r="E5" s="35">
        <v>0</v>
      </c>
      <c r="F5" s="35">
        <v>0</v>
      </c>
      <c r="G5" s="35">
        <v>0</v>
      </c>
      <c r="H5" s="35">
        <v>0</v>
      </c>
      <c r="I5" s="35">
        <v>0</v>
      </c>
      <c r="J5" s="35">
        <v>0</v>
      </c>
      <c r="K5" s="35">
        <f t="shared" si="0"/>
        <v>0</v>
      </c>
    </row>
    <row r="6" spans="1:11" ht="25.5" x14ac:dyDescent="0.2">
      <c r="A6" s="9">
        <v>4</v>
      </c>
      <c r="B6" s="7" t="s">
        <v>387</v>
      </c>
      <c r="C6" s="35">
        <v>0</v>
      </c>
      <c r="D6" s="35">
        <v>0</v>
      </c>
      <c r="E6" s="35">
        <v>75089</v>
      </c>
      <c r="F6" s="35">
        <v>58761</v>
      </c>
      <c r="G6" s="35">
        <v>0</v>
      </c>
      <c r="H6" s="35">
        <v>0</v>
      </c>
      <c r="I6" s="35">
        <v>0</v>
      </c>
      <c r="J6" s="35">
        <v>88267</v>
      </c>
      <c r="K6" s="35">
        <f t="shared" si="0"/>
        <v>222117</v>
      </c>
    </row>
    <row r="7" spans="1:11" x14ac:dyDescent="0.2">
      <c r="A7" s="9">
        <v>5</v>
      </c>
      <c r="B7" s="7" t="s">
        <v>424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f t="shared" si="0"/>
        <v>0</v>
      </c>
    </row>
    <row r="8" spans="1:11" x14ac:dyDescent="0.2">
      <c r="A8" s="9">
        <v>6</v>
      </c>
      <c r="B8" s="7" t="s">
        <v>389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101184</v>
      </c>
      <c r="I8" s="35">
        <v>0</v>
      </c>
      <c r="J8" s="35">
        <v>182202</v>
      </c>
      <c r="K8" s="35">
        <f t="shared" si="0"/>
        <v>283386</v>
      </c>
    </row>
    <row r="9" spans="1:11" x14ac:dyDescent="0.2">
      <c r="A9" s="9">
        <v>7</v>
      </c>
      <c r="B9" s="7" t="s">
        <v>394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f t="shared" si="0"/>
        <v>0</v>
      </c>
    </row>
    <row r="10" spans="1:11" x14ac:dyDescent="0.2">
      <c r="A10" s="9">
        <v>8</v>
      </c>
      <c r="B10" s="7" t="s">
        <v>425</v>
      </c>
      <c r="C10" s="35">
        <v>11987</v>
      </c>
      <c r="D10" s="35">
        <v>0</v>
      </c>
      <c r="E10" s="35">
        <v>0</v>
      </c>
      <c r="F10" s="35">
        <v>0</v>
      </c>
      <c r="G10" s="35">
        <v>0</v>
      </c>
      <c r="H10" s="35">
        <v>1373</v>
      </c>
      <c r="I10" s="35">
        <v>0</v>
      </c>
      <c r="J10" s="35">
        <v>3700</v>
      </c>
      <c r="K10" s="35">
        <f t="shared" si="0"/>
        <v>17060</v>
      </c>
    </row>
    <row r="11" spans="1:11" x14ac:dyDescent="0.2">
      <c r="A11" s="9">
        <v>9</v>
      </c>
      <c r="B11" s="7" t="s">
        <v>11</v>
      </c>
      <c r="C11" s="35">
        <f>+SUM(C3:C10)</f>
        <v>919913</v>
      </c>
      <c r="D11" s="35">
        <f t="shared" ref="D11:J11" si="1">+SUM(D3:D10)</f>
        <v>0</v>
      </c>
      <c r="E11" s="35">
        <f t="shared" si="1"/>
        <v>78799</v>
      </c>
      <c r="F11" s="35">
        <f t="shared" si="1"/>
        <v>99198</v>
      </c>
      <c r="G11" s="35">
        <f t="shared" si="1"/>
        <v>0</v>
      </c>
      <c r="H11" s="35">
        <f t="shared" si="1"/>
        <v>102557</v>
      </c>
      <c r="I11" s="35">
        <f t="shared" si="1"/>
        <v>0</v>
      </c>
      <c r="J11" s="35">
        <f t="shared" si="1"/>
        <v>274169</v>
      </c>
      <c r="K11" s="35">
        <f t="shared" si="0"/>
        <v>1474636</v>
      </c>
    </row>
    <row r="12" spans="1:11" x14ac:dyDescent="0.2">
      <c r="B12"/>
    </row>
    <row r="13" spans="1:11" x14ac:dyDescent="0.2">
      <c r="B13"/>
    </row>
    <row r="14" spans="1:11" x14ac:dyDescent="0.2">
      <c r="B14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C4C7E-0EB9-4288-BB52-7D9C60A32D39}">
  <sheetPr codeName="Sheet32"/>
  <dimension ref="A1:G13"/>
  <sheetViews>
    <sheetView showGridLines="0" workbookViewId="0">
      <selection activeCell="B5" sqref="B5"/>
    </sheetView>
  </sheetViews>
  <sheetFormatPr defaultRowHeight="12.75" x14ac:dyDescent="0.2"/>
  <cols>
    <col min="1" max="1" width="44.5703125" customWidth="1"/>
    <col min="2" max="2" width="13.28515625" customWidth="1"/>
    <col min="3" max="3" width="15.140625" customWidth="1"/>
    <col min="4" max="5" width="12.42578125" customWidth="1"/>
    <col min="6" max="6" width="30" customWidth="1"/>
    <col min="7" max="7" width="38.42578125" customWidth="1"/>
  </cols>
  <sheetData>
    <row r="1" spans="1:7" x14ac:dyDescent="0.2">
      <c r="A1" s="62"/>
      <c r="B1" s="58" t="s">
        <v>1</v>
      </c>
      <c r="C1" s="58" t="s">
        <v>12</v>
      </c>
      <c r="D1" s="58" t="s">
        <v>13</v>
      </c>
      <c r="E1" s="58" t="s">
        <v>14</v>
      </c>
      <c r="F1" s="58" t="s">
        <v>15</v>
      </c>
      <c r="G1" s="58" t="s">
        <v>97</v>
      </c>
    </row>
    <row r="2" spans="1:7" x14ac:dyDescent="0.2">
      <c r="A2" s="62"/>
      <c r="B2" s="86" t="s">
        <v>426</v>
      </c>
      <c r="C2" s="86"/>
      <c r="D2" s="86"/>
      <c r="E2" s="86"/>
      <c r="F2" s="86" t="s">
        <v>427</v>
      </c>
      <c r="G2" s="86"/>
    </row>
    <row r="3" spans="1:7" ht="19.5" customHeight="1" x14ac:dyDescent="0.2">
      <c r="A3" s="62"/>
      <c r="B3" s="86" t="s">
        <v>429</v>
      </c>
      <c r="C3" s="86"/>
      <c r="D3" s="86" t="s">
        <v>428</v>
      </c>
      <c r="E3" s="86"/>
      <c r="F3" s="86" t="s">
        <v>429</v>
      </c>
      <c r="G3" s="86" t="s">
        <v>428</v>
      </c>
    </row>
    <row r="4" spans="1:7" x14ac:dyDescent="0.2">
      <c r="A4" s="62"/>
      <c r="B4" s="59" t="s">
        <v>430</v>
      </c>
      <c r="C4" s="59" t="s">
        <v>431</v>
      </c>
      <c r="D4" s="59" t="s">
        <v>430</v>
      </c>
      <c r="E4" s="59" t="s">
        <v>431</v>
      </c>
      <c r="F4" s="87"/>
      <c r="G4" s="87"/>
    </row>
    <row r="5" spans="1:7" x14ac:dyDescent="0.2">
      <c r="A5" s="68" t="s">
        <v>432</v>
      </c>
      <c r="B5" s="64">
        <v>0</v>
      </c>
      <c r="C5" s="64">
        <v>0</v>
      </c>
      <c r="D5" s="64">
        <v>0</v>
      </c>
      <c r="E5" s="64">
        <v>0</v>
      </c>
      <c r="F5" s="64">
        <v>0</v>
      </c>
      <c r="G5" s="64">
        <v>0</v>
      </c>
    </row>
    <row r="6" spans="1:7" x14ac:dyDescent="0.2">
      <c r="A6" s="68" t="s">
        <v>433</v>
      </c>
      <c r="B6" s="64">
        <v>0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</row>
    <row r="7" spans="1:7" x14ac:dyDescent="0.2">
      <c r="A7" s="68" t="s">
        <v>434</v>
      </c>
      <c r="B7" s="64">
        <v>0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</row>
    <row r="8" spans="1:7" x14ac:dyDescent="0.2">
      <c r="A8" s="68" t="s">
        <v>435</v>
      </c>
      <c r="B8" s="64">
        <v>0</v>
      </c>
      <c r="C8" s="64">
        <v>0</v>
      </c>
      <c r="D8" s="64">
        <v>0</v>
      </c>
      <c r="E8" s="64">
        <v>0</v>
      </c>
      <c r="F8" s="64">
        <v>0</v>
      </c>
      <c r="G8" s="64">
        <v>0</v>
      </c>
    </row>
    <row r="9" spans="1:7" x14ac:dyDescent="0.2">
      <c r="A9" s="68" t="s">
        <v>436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</row>
    <row r="10" spans="1:7" x14ac:dyDescent="0.2">
      <c r="A10" s="68" t="s">
        <v>437</v>
      </c>
      <c r="B10" s="64">
        <v>0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</row>
    <row r="11" spans="1:7" x14ac:dyDescent="0.2">
      <c r="A11" s="68" t="s">
        <v>438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</row>
    <row r="12" spans="1:7" x14ac:dyDescent="0.2">
      <c r="A12" s="68" t="s">
        <v>439</v>
      </c>
      <c r="B12" s="64">
        <v>0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</row>
    <row r="13" spans="1:7" x14ac:dyDescent="0.2">
      <c r="A13" s="69" t="s">
        <v>11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</row>
  </sheetData>
  <mergeCells count="6">
    <mergeCell ref="B2:E2"/>
    <mergeCell ref="F2:G2"/>
    <mergeCell ref="B3:C3"/>
    <mergeCell ref="D3:E3"/>
    <mergeCell ref="F3:F4"/>
    <mergeCell ref="G3:G4"/>
  </mergeCell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4750-6AB4-4F34-9D0F-2C854A2A3B83}">
  <sheetPr codeName="Sheet35"/>
  <dimension ref="A1:C11"/>
  <sheetViews>
    <sheetView showGridLines="0" workbookViewId="0">
      <selection activeCell="C11" sqref="C11"/>
    </sheetView>
  </sheetViews>
  <sheetFormatPr defaultRowHeight="12.75" x14ac:dyDescent="0.2"/>
  <cols>
    <col min="2" max="2" width="48.28515625" bestFit="1" customWidth="1"/>
    <col min="3" max="3" width="16" bestFit="1" customWidth="1"/>
  </cols>
  <sheetData>
    <row r="1" spans="1:3" x14ac:dyDescent="0.2">
      <c r="C1" s="12" t="s">
        <v>1</v>
      </c>
    </row>
    <row r="2" spans="1:3" ht="25.5" x14ac:dyDescent="0.2">
      <c r="C2" s="14" t="s">
        <v>2</v>
      </c>
    </row>
    <row r="3" spans="1:3" x14ac:dyDescent="0.2">
      <c r="A3" s="9">
        <v>1</v>
      </c>
      <c r="B3" s="7" t="s">
        <v>3</v>
      </c>
      <c r="C3" s="35">
        <v>303298</v>
      </c>
    </row>
    <row r="4" spans="1:3" x14ac:dyDescent="0.2">
      <c r="A4" s="8">
        <v>2</v>
      </c>
      <c r="B4" s="6" t="s">
        <v>4</v>
      </c>
      <c r="C4" s="35">
        <v>0</v>
      </c>
    </row>
    <row r="5" spans="1:3" x14ac:dyDescent="0.2">
      <c r="A5" s="9">
        <v>3</v>
      </c>
      <c r="B5" s="7" t="s">
        <v>5</v>
      </c>
      <c r="C5" s="35">
        <v>44248</v>
      </c>
    </row>
    <row r="6" spans="1:3" x14ac:dyDescent="0.2">
      <c r="A6" s="9">
        <v>4</v>
      </c>
      <c r="B6" s="6" t="s">
        <v>6</v>
      </c>
      <c r="C6" s="35">
        <v>0</v>
      </c>
    </row>
    <row r="7" spans="1:3" x14ac:dyDescent="0.2">
      <c r="A7" s="9">
        <v>5</v>
      </c>
      <c r="B7" s="10" t="s">
        <v>7</v>
      </c>
      <c r="C7" s="35">
        <v>0</v>
      </c>
    </row>
    <row r="8" spans="1:3" x14ac:dyDescent="0.2">
      <c r="A8" s="8">
        <v>6</v>
      </c>
      <c r="B8" s="6" t="s">
        <v>8</v>
      </c>
      <c r="C8" s="35">
        <v>0</v>
      </c>
    </row>
    <row r="9" spans="1:3" x14ac:dyDescent="0.2">
      <c r="A9" s="9">
        <v>7</v>
      </c>
      <c r="B9" s="7" t="s">
        <v>9</v>
      </c>
      <c r="C9" s="35">
        <v>0</v>
      </c>
    </row>
    <row r="10" spans="1:3" x14ac:dyDescent="0.2">
      <c r="A10" s="8">
        <v>8</v>
      </c>
      <c r="B10" s="6" t="s">
        <v>10</v>
      </c>
      <c r="C10" s="35">
        <v>0</v>
      </c>
    </row>
    <row r="11" spans="1:3" x14ac:dyDescent="0.2">
      <c r="A11" s="9">
        <v>9</v>
      </c>
      <c r="B11" s="15" t="s">
        <v>11</v>
      </c>
      <c r="C11" s="35">
        <f>+SUM(C3:C10)</f>
        <v>347546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30839-16E5-480C-ABB5-2C7E2A539DC4}">
  <dimension ref="A1:E17"/>
  <sheetViews>
    <sheetView workbookViewId="0">
      <selection activeCell="B23" sqref="B23"/>
    </sheetView>
  </sheetViews>
  <sheetFormatPr defaultRowHeight="12.75" x14ac:dyDescent="0.2"/>
  <cols>
    <col min="1" max="1" width="50" customWidth="1"/>
    <col min="2" max="2" width="23" bestFit="1" customWidth="1"/>
    <col min="3" max="3" width="28.85546875" bestFit="1" customWidth="1"/>
    <col min="4" max="4" width="22.85546875" bestFit="1" customWidth="1"/>
    <col min="5" max="5" width="20.28515625" bestFit="1" customWidth="1"/>
  </cols>
  <sheetData>
    <row r="1" spans="1:5" ht="24" customHeight="1" x14ac:dyDescent="0.2">
      <c r="B1" s="49" t="s">
        <v>440</v>
      </c>
      <c r="C1" s="49" t="s">
        <v>441</v>
      </c>
      <c r="D1" s="49" t="s">
        <v>442</v>
      </c>
      <c r="E1" s="49" t="s">
        <v>11</v>
      </c>
    </row>
    <row r="2" spans="1:5" ht="24" customHeight="1" x14ac:dyDescent="0.2">
      <c r="A2" s="51" t="s">
        <v>446</v>
      </c>
      <c r="B2" s="47">
        <v>0</v>
      </c>
      <c r="C2" s="47">
        <v>0</v>
      </c>
      <c r="D2" s="47">
        <v>902007</v>
      </c>
      <c r="E2" s="48">
        <f>+SUM(B2:D2)</f>
        <v>902007</v>
      </c>
    </row>
    <row r="3" spans="1:5" ht="24" customHeight="1" x14ac:dyDescent="0.2">
      <c r="A3" s="51" t="s">
        <v>447</v>
      </c>
      <c r="B3" s="47">
        <v>0</v>
      </c>
      <c r="C3" s="47">
        <v>0</v>
      </c>
      <c r="D3" s="47">
        <v>146489</v>
      </c>
      <c r="E3" s="48">
        <f t="shared" ref="E3:E16" si="0">+SUM(B3:D3)</f>
        <v>146489</v>
      </c>
    </row>
    <row r="4" spans="1:5" ht="24" customHeight="1" x14ac:dyDescent="0.2">
      <c r="A4" s="51" t="s">
        <v>445</v>
      </c>
      <c r="B4" s="47">
        <v>0</v>
      </c>
      <c r="C4" s="47">
        <v>0</v>
      </c>
      <c r="D4" s="47">
        <v>54683</v>
      </c>
      <c r="E4" s="48">
        <f t="shared" si="0"/>
        <v>54683</v>
      </c>
    </row>
    <row r="5" spans="1:5" ht="33" customHeight="1" x14ac:dyDescent="0.2">
      <c r="A5" s="15" t="s">
        <v>448</v>
      </c>
      <c r="B5" s="47">
        <v>0</v>
      </c>
      <c r="C5" s="47">
        <v>0</v>
      </c>
      <c r="D5" s="47">
        <v>0</v>
      </c>
      <c r="E5" s="48">
        <f t="shared" si="0"/>
        <v>0</v>
      </c>
    </row>
    <row r="6" spans="1:5" ht="24" customHeight="1" x14ac:dyDescent="0.2">
      <c r="A6" s="51" t="s">
        <v>107</v>
      </c>
      <c r="B6" s="47">
        <v>0</v>
      </c>
      <c r="C6" s="47">
        <v>0</v>
      </c>
      <c r="D6" s="47">
        <v>250639</v>
      </c>
      <c r="E6" s="48">
        <f t="shared" si="0"/>
        <v>250639</v>
      </c>
    </row>
    <row r="7" spans="1:5" ht="24" customHeight="1" x14ac:dyDescent="0.2">
      <c r="A7" s="15" t="s">
        <v>449</v>
      </c>
      <c r="B7" s="47">
        <v>0</v>
      </c>
      <c r="C7" s="47">
        <v>0</v>
      </c>
      <c r="D7" s="47">
        <v>0</v>
      </c>
      <c r="E7" s="48">
        <f t="shared" si="0"/>
        <v>0</v>
      </c>
    </row>
    <row r="8" spans="1:5" ht="24" customHeight="1" x14ac:dyDescent="0.2">
      <c r="A8" s="15" t="s">
        <v>450</v>
      </c>
      <c r="B8" s="47">
        <v>0</v>
      </c>
      <c r="C8" s="47">
        <v>0</v>
      </c>
      <c r="D8" s="47">
        <v>0</v>
      </c>
      <c r="E8" s="48">
        <f t="shared" si="0"/>
        <v>0</v>
      </c>
    </row>
    <row r="9" spans="1:5" ht="24" customHeight="1" x14ac:dyDescent="0.2">
      <c r="A9" s="51" t="s">
        <v>451</v>
      </c>
      <c r="B9" s="47">
        <v>0</v>
      </c>
      <c r="C9" s="47">
        <v>0</v>
      </c>
      <c r="D9" s="47">
        <v>32629</v>
      </c>
      <c r="E9" s="48">
        <f t="shared" si="0"/>
        <v>32629</v>
      </c>
    </row>
    <row r="10" spans="1:5" ht="24" customHeight="1" x14ac:dyDescent="0.2">
      <c r="A10" s="51" t="s">
        <v>220</v>
      </c>
      <c r="B10" s="47">
        <v>0</v>
      </c>
      <c r="C10" s="47">
        <v>0</v>
      </c>
      <c r="D10" s="47">
        <v>972</v>
      </c>
      <c r="E10" s="48">
        <f t="shared" si="0"/>
        <v>972</v>
      </c>
    </row>
    <row r="11" spans="1:5" ht="24" customHeight="1" x14ac:dyDescent="0.2">
      <c r="A11" s="51" t="s">
        <v>452</v>
      </c>
      <c r="B11" s="47">
        <v>0</v>
      </c>
      <c r="C11" s="47">
        <v>0</v>
      </c>
      <c r="D11" s="47">
        <v>0</v>
      </c>
      <c r="E11" s="48">
        <f t="shared" si="0"/>
        <v>0</v>
      </c>
    </row>
    <row r="12" spans="1:5" ht="24" customHeight="1" x14ac:dyDescent="0.2">
      <c r="A12" s="51" t="s">
        <v>443</v>
      </c>
      <c r="B12" s="47">
        <v>0</v>
      </c>
      <c r="C12" s="47">
        <v>0</v>
      </c>
      <c r="D12" s="47">
        <v>671</v>
      </c>
      <c r="E12" s="48">
        <f t="shared" si="0"/>
        <v>671</v>
      </c>
    </row>
    <row r="13" spans="1:5" ht="24" customHeight="1" x14ac:dyDescent="0.2">
      <c r="A13" s="51" t="s">
        <v>444</v>
      </c>
      <c r="B13" s="47">
        <v>0</v>
      </c>
      <c r="C13" s="47">
        <v>0</v>
      </c>
      <c r="D13" s="47">
        <v>4711</v>
      </c>
      <c r="E13" s="48">
        <f t="shared" si="0"/>
        <v>4711</v>
      </c>
    </row>
    <row r="14" spans="1:5" ht="24" customHeight="1" x14ac:dyDescent="0.2">
      <c r="A14" s="51" t="s">
        <v>221</v>
      </c>
      <c r="B14" s="47">
        <v>0</v>
      </c>
      <c r="C14" s="47">
        <v>0</v>
      </c>
      <c r="D14" s="47">
        <v>10965</v>
      </c>
      <c r="E14" s="48">
        <f t="shared" si="0"/>
        <v>10965</v>
      </c>
    </row>
    <row r="15" spans="1:5" ht="24" customHeight="1" x14ac:dyDescent="0.2">
      <c r="A15" s="51" t="s">
        <v>222</v>
      </c>
      <c r="B15" s="47">
        <v>0</v>
      </c>
      <c r="C15" s="47">
        <v>0</v>
      </c>
      <c r="D15" s="47">
        <v>3700</v>
      </c>
      <c r="E15" s="48">
        <f t="shared" si="0"/>
        <v>3700</v>
      </c>
    </row>
    <row r="16" spans="1:5" ht="24.95" customHeight="1" x14ac:dyDescent="0.2">
      <c r="A16" s="51" t="s">
        <v>228</v>
      </c>
      <c r="B16" s="47">
        <v>0</v>
      </c>
      <c r="C16" s="47">
        <v>0</v>
      </c>
      <c r="D16" s="47">
        <v>2071</v>
      </c>
      <c r="E16" s="48">
        <f t="shared" si="0"/>
        <v>2071</v>
      </c>
    </row>
    <row r="17" spans="1:5" ht="24.95" customHeight="1" x14ac:dyDescent="0.2">
      <c r="A17" s="51" t="s">
        <v>453</v>
      </c>
      <c r="B17" s="50">
        <f t="shared" ref="B17:D17" si="1">+SUM(B2:B16)</f>
        <v>0</v>
      </c>
      <c r="C17" s="50">
        <f t="shared" si="1"/>
        <v>0</v>
      </c>
      <c r="D17" s="57">
        <f t="shared" si="1"/>
        <v>1409537</v>
      </c>
      <c r="E17" s="57">
        <f>+SUM(E2:E16)</f>
        <v>1409537</v>
      </c>
    </row>
  </sheetData>
  <pageMargins left="0.7" right="0.7" top="0.75" bottom="0.75" header="0.3" footer="0.3"/>
  <customProperties>
    <customPr name="_pios_id" r:id="rId1"/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EA4AC-1034-4941-AA64-5C6FEA93CE40}">
  <sheetPr codeName="Sheet8">
    <tabColor theme="9"/>
  </sheetPr>
  <dimension ref="A1:E35"/>
  <sheetViews>
    <sheetView workbookViewId="0">
      <selection activeCell="C19" sqref="C19"/>
    </sheetView>
  </sheetViews>
  <sheetFormatPr defaultRowHeight="12.75" x14ac:dyDescent="0.2"/>
  <cols>
    <col min="2" max="2" width="129.5703125" bestFit="1" customWidth="1"/>
    <col min="3" max="3" width="21.140625" style="17" customWidth="1"/>
    <col min="4" max="4" width="18.7109375" style="17" bestFit="1" customWidth="1"/>
    <col min="5" max="5" width="30.7109375" style="17" bestFit="1" customWidth="1"/>
  </cols>
  <sheetData>
    <row r="1" spans="1:5" x14ac:dyDescent="0.2">
      <c r="C1" s="21" t="s">
        <v>1</v>
      </c>
      <c r="D1" s="21" t="s">
        <v>12</v>
      </c>
      <c r="E1" s="21" t="s">
        <v>13</v>
      </c>
    </row>
    <row r="2" spans="1:5" x14ac:dyDescent="0.2">
      <c r="C2" s="32" t="s">
        <v>71</v>
      </c>
      <c r="D2" s="32"/>
      <c r="E2" s="32" t="s">
        <v>72</v>
      </c>
    </row>
    <row r="3" spans="1:5" x14ac:dyDescent="0.2">
      <c r="C3" s="89">
        <v>45170</v>
      </c>
      <c r="D3" s="89">
        <v>45078</v>
      </c>
      <c r="E3" s="21" t="s">
        <v>16</v>
      </c>
    </row>
    <row r="4" spans="1:5" x14ac:dyDescent="0.2">
      <c r="A4" s="6">
        <v>1</v>
      </c>
      <c r="B4" s="6" t="s">
        <v>70</v>
      </c>
      <c r="C4" s="36">
        <v>117771</v>
      </c>
      <c r="D4" s="36">
        <v>78314</v>
      </c>
      <c r="E4" s="36">
        <v>9422</v>
      </c>
    </row>
    <row r="5" spans="1:5" x14ac:dyDescent="0.2">
      <c r="A5" s="6">
        <v>2</v>
      </c>
      <c r="B5" s="6" t="s">
        <v>73</v>
      </c>
      <c r="C5" s="36">
        <v>117771</v>
      </c>
      <c r="D5" s="36">
        <v>78314</v>
      </c>
      <c r="E5" s="36">
        <v>9422</v>
      </c>
    </row>
    <row r="6" spans="1:5" x14ac:dyDescent="0.2">
      <c r="A6" s="6">
        <v>3</v>
      </c>
      <c r="B6" s="6" t="s">
        <v>74</v>
      </c>
      <c r="C6" s="36">
        <v>0</v>
      </c>
      <c r="D6" s="36">
        <v>0</v>
      </c>
      <c r="E6" s="36">
        <v>0</v>
      </c>
    </row>
    <row r="7" spans="1:5" x14ac:dyDescent="0.2">
      <c r="A7" s="6">
        <v>4</v>
      </c>
      <c r="B7" s="6" t="s">
        <v>75</v>
      </c>
      <c r="C7" s="36">
        <v>0</v>
      </c>
      <c r="D7" s="36">
        <v>0</v>
      </c>
      <c r="E7" s="36">
        <v>0</v>
      </c>
    </row>
    <row r="8" spans="1:5" x14ac:dyDescent="0.2">
      <c r="A8" s="6">
        <v>5</v>
      </c>
      <c r="B8" s="7" t="s">
        <v>77</v>
      </c>
      <c r="C8" s="36">
        <v>0</v>
      </c>
      <c r="D8" s="36">
        <v>0</v>
      </c>
      <c r="E8" s="36">
        <v>0</v>
      </c>
    </row>
    <row r="9" spans="1:5" x14ac:dyDescent="0.2">
      <c r="A9" s="6">
        <v>6</v>
      </c>
      <c r="B9" s="6" t="s">
        <v>76</v>
      </c>
      <c r="C9" s="36">
        <v>124803</v>
      </c>
      <c r="D9" s="36">
        <v>114100</v>
      </c>
      <c r="E9" s="36">
        <v>9984</v>
      </c>
    </row>
    <row r="10" spans="1:5" x14ac:dyDescent="0.2">
      <c r="A10" s="6">
        <v>7</v>
      </c>
      <c r="B10" s="6" t="s">
        <v>78</v>
      </c>
      <c r="C10" s="36">
        <v>124803</v>
      </c>
      <c r="D10" s="36">
        <v>114100</v>
      </c>
      <c r="E10" s="36">
        <v>9984</v>
      </c>
    </row>
    <row r="11" spans="1:5" x14ac:dyDescent="0.2">
      <c r="A11" s="6">
        <v>8</v>
      </c>
      <c r="B11" s="6" t="s">
        <v>79</v>
      </c>
      <c r="C11" s="36">
        <v>0</v>
      </c>
      <c r="D11" s="36">
        <v>0</v>
      </c>
      <c r="E11" s="36">
        <v>0</v>
      </c>
    </row>
    <row r="12" spans="1:5" x14ac:dyDescent="0.2">
      <c r="A12" s="6">
        <v>9</v>
      </c>
      <c r="B12" s="6" t="s">
        <v>80</v>
      </c>
      <c r="C12" s="36">
        <v>0</v>
      </c>
      <c r="D12" s="36">
        <v>0</v>
      </c>
      <c r="E12" s="36">
        <v>0</v>
      </c>
    </row>
    <row r="13" spans="1:5" x14ac:dyDescent="0.2">
      <c r="A13" s="6">
        <v>10</v>
      </c>
      <c r="B13" s="6" t="s">
        <v>81</v>
      </c>
      <c r="C13" s="36">
        <v>658</v>
      </c>
      <c r="D13" s="36">
        <v>1450</v>
      </c>
      <c r="E13" s="36">
        <v>53</v>
      </c>
    </row>
    <row r="14" spans="1:5" x14ac:dyDescent="0.2">
      <c r="A14" s="6">
        <v>11</v>
      </c>
      <c r="B14" s="6" t="s">
        <v>82</v>
      </c>
      <c r="C14" s="36">
        <v>0</v>
      </c>
      <c r="D14" s="36">
        <v>0</v>
      </c>
      <c r="E14" s="36">
        <v>0</v>
      </c>
    </row>
    <row r="15" spans="1:5" x14ac:dyDescent="0.2">
      <c r="A15" s="6">
        <v>12</v>
      </c>
      <c r="B15" s="6" t="s">
        <v>83</v>
      </c>
      <c r="C15" s="36">
        <v>0</v>
      </c>
      <c r="D15" s="36">
        <v>0</v>
      </c>
      <c r="E15" s="36">
        <v>0</v>
      </c>
    </row>
    <row r="16" spans="1:5" x14ac:dyDescent="0.2">
      <c r="A16" s="6">
        <v>13</v>
      </c>
      <c r="B16" s="6" t="s">
        <v>84</v>
      </c>
      <c r="C16" s="36">
        <v>0</v>
      </c>
      <c r="D16" s="36">
        <v>0</v>
      </c>
      <c r="E16" s="36">
        <v>0</v>
      </c>
    </row>
    <row r="17" spans="1:5" x14ac:dyDescent="0.2">
      <c r="A17" s="6">
        <v>14</v>
      </c>
      <c r="B17" s="6" t="s">
        <v>85</v>
      </c>
      <c r="C17" s="36">
        <v>0</v>
      </c>
      <c r="D17" s="36">
        <v>0</v>
      </c>
      <c r="E17" s="36">
        <v>0</v>
      </c>
    </row>
    <row r="18" spans="1:5" x14ac:dyDescent="0.2">
      <c r="A18" s="6">
        <v>15</v>
      </c>
      <c r="B18" s="6" t="s">
        <v>86</v>
      </c>
      <c r="C18" s="36">
        <v>0</v>
      </c>
      <c r="D18" s="36">
        <v>0</v>
      </c>
      <c r="E18" s="36">
        <v>0</v>
      </c>
    </row>
    <row r="19" spans="1:5" x14ac:dyDescent="0.2">
      <c r="A19" s="6">
        <v>16</v>
      </c>
      <c r="B19" s="6" t="s">
        <v>0</v>
      </c>
      <c r="C19" s="36">
        <v>0</v>
      </c>
      <c r="D19" s="36">
        <v>0</v>
      </c>
      <c r="E19" s="36">
        <v>0</v>
      </c>
    </row>
    <row r="20" spans="1:5" x14ac:dyDescent="0.2">
      <c r="A20" s="6">
        <v>17</v>
      </c>
      <c r="B20" s="6" t="s">
        <v>87</v>
      </c>
      <c r="C20" s="36">
        <v>0</v>
      </c>
      <c r="D20" s="36">
        <v>0</v>
      </c>
      <c r="E20" s="36">
        <v>0</v>
      </c>
    </row>
    <row r="21" spans="1:5" x14ac:dyDescent="0.2">
      <c r="A21" s="6">
        <v>18</v>
      </c>
      <c r="B21" s="6" t="s">
        <v>88</v>
      </c>
      <c r="C21" s="36">
        <v>0</v>
      </c>
      <c r="D21" s="36">
        <v>0</v>
      </c>
      <c r="E21" s="36">
        <v>0</v>
      </c>
    </row>
    <row r="22" spans="1:5" x14ac:dyDescent="0.2">
      <c r="A22" s="6">
        <v>19</v>
      </c>
      <c r="B22" s="6" t="s">
        <v>89</v>
      </c>
      <c r="C22" s="36">
        <v>0</v>
      </c>
      <c r="D22" s="36">
        <v>0</v>
      </c>
      <c r="E22" s="36">
        <v>0</v>
      </c>
    </row>
    <row r="23" spans="1:5" x14ac:dyDescent="0.2">
      <c r="A23" s="6">
        <v>20</v>
      </c>
      <c r="B23" s="6" t="s">
        <v>90</v>
      </c>
      <c r="C23" s="36">
        <v>391680</v>
      </c>
      <c r="D23" s="36">
        <v>347546</v>
      </c>
      <c r="E23" s="36">
        <v>31334</v>
      </c>
    </row>
    <row r="24" spans="1:5" x14ac:dyDescent="0.2">
      <c r="A24" s="6">
        <v>21</v>
      </c>
      <c r="B24" s="6" t="s">
        <v>91</v>
      </c>
      <c r="C24" s="36">
        <v>391680</v>
      </c>
      <c r="D24" s="36">
        <v>347546</v>
      </c>
      <c r="E24" s="36">
        <v>31334</v>
      </c>
    </row>
    <row r="25" spans="1:5" x14ac:dyDescent="0.2">
      <c r="A25" s="6">
        <v>22</v>
      </c>
      <c r="B25" s="7" t="s">
        <v>92</v>
      </c>
      <c r="C25" s="36">
        <v>0</v>
      </c>
      <c r="D25" s="36">
        <v>0</v>
      </c>
      <c r="E25" s="36">
        <v>0</v>
      </c>
    </row>
    <row r="26" spans="1:5" x14ac:dyDescent="0.2">
      <c r="A26" s="6">
        <v>23</v>
      </c>
      <c r="B26" s="6" t="s">
        <v>93</v>
      </c>
      <c r="C26" s="36">
        <v>400162</v>
      </c>
      <c r="D26" s="36">
        <v>475426</v>
      </c>
      <c r="E26" s="36">
        <v>32013</v>
      </c>
    </row>
    <row r="27" spans="1:5" x14ac:dyDescent="0.2">
      <c r="A27" s="6">
        <v>24</v>
      </c>
      <c r="B27" s="6" t="s">
        <v>94</v>
      </c>
      <c r="C27" s="36">
        <v>0</v>
      </c>
      <c r="D27" s="36">
        <v>0</v>
      </c>
      <c r="E27" s="36">
        <v>0</v>
      </c>
    </row>
    <row r="28" spans="1:5" x14ac:dyDescent="0.2">
      <c r="A28" s="6">
        <v>25</v>
      </c>
      <c r="B28" s="6" t="s">
        <v>95</v>
      </c>
      <c r="C28" s="36">
        <v>0</v>
      </c>
      <c r="D28" s="36">
        <v>0</v>
      </c>
      <c r="E28" s="36">
        <v>0</v>
      </c>
    </row>
    <row r="29" spans="1:5" x14ac:dyDescent="0.2">
      <c r="A29" s="6">
        <v>26</v>
      </c>
      <c r="B29" s="18" t="s">
        <v>96</v>
      </c>
      <c r="C29" s="36">
        <f>+C4+C9+C15+C16+C17+C19+C23+C26+C27+C28</f>
        <v>1034416</v>
      </c>
      <c r="D29" s="36">
        <f t="shared" ref="D29:E29" si="0">+D4+D9+D15+D16+D17+D19+D23+D26+D27+D28</f>
        <v>1015386</v>
      </c>
      <c r="E29" s="36">
        <f t="shared" si="0"/>
        <v>82753</v>
      </c>
    </row>
    <row r="30" spans="1:5" x14ac:dyDescent="0.2">
      <c r="A30" s="6"/>
      <c r="B30" s="6"/>
      <c r="C30" s="16"/>
      <c r="D30" s="16"/>
      <c r="E30" s="16"/>
    </row>
    <row r="31" spans="1:5" x14ac:dyDescent="0.2">
      <c r="A31" s="6"/>
      <c r="B31" s="6"/>
      <c r="C31" s="16"/>
      <c r="D31" s="16"/>
      <c r="E31" s="16"/>
    </row>
    <row r="32" spans="1:5" x14ac:dyDescent="0.2">
      <c r="A32" s="6"/>
      <c r="B32" s="6"/>
      <c r="C32" s="16"/>
      <c r="D32" s="16"/>
      <c r="E32" s="16"/>
    </row>
    <row r="33" spans="1:5" x14ac:dyDescent="0.2">
      <c r="A33" s="6"/>
      <c r="B33" s="6"/>
      <c r="C33" s="16"/>
      <c r="D33" s="16"/>
      <c r="E33" s="16"/>
    </row>
    <row r="35" spans="1:5" x14ac:dyDescent="0.2">
      <c r="C35" s="37">
        <f>+C29-'KM1'!C12</f>
        <v>0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9391D-7E6A-45CC-86BC-A0BFD5760C24}">
  <sheetPr codeName="Sheet13"/>
  <dimension ref="A1:H125"/>
  <sheetViews>
    <sheetView workbookViewId="0">
      <selection activeCell="G10" sqref="G10"/>
    </sheetView>
  </sheetViews>
  <sheetFormatPr defaultRowHeight="12.75" x14ac:dyDescent="0.2"/>
  <cols>
    <col min="1" max="1" width="9.140625" style="1"/>
    <col min="2" max="2" width="67.28515625" style="27" bestFit="1" customWidth="1"/>
    <col min="3" max="3" width="18.7109375" customWidth="1"/>
    <col min="4" max="4" width="26.42578125" style="17" customWidth="1"/>
    <col min="8" max="8" width="14" bestFit="1" customWidth="1"/>
  </cols>
  <sheetData>
    <row r="1" spans="1:8" x14ac:dyDescent="0.2">
      <c r="C1" s="90">
        <v>45078</v>
      </c>
      <c r="D1" s="21" t="s">
        <v>12</v>
      </c>
    </row>
    <row r="2" spans="1:8" ht="51" x14ac:dyDescent="0.2">
      <c r="C2" s="18" t="s">
        <v>111</v>
      </c>
      <c r="D2" s="22" t="s">
        <v>112</v>
      </c>
    </row>
    <row r="3" spans="1:8" x14ac:dyDescent="0.2">
      <c r="A3" s="9"/>
      <c r="B3" s="11" t="s">
        <v>113</v>
      </c>
      <c r="C3" s="6"/>
      <c r="D3" s="16"/>
    </row>
    <row r="4" spans="1:8" ht="38.25" x14ac:dyDescent="0.2">
      <c r="A4" s="9">
        <v>1</v>
      </c>
      <c r="B4" s="26" t="s">
        <v>114</v>
      </c>
      <c r="C4" s="35">
        <v>32511</v>
      </c>
      <c r="D4" s="16" t="s">
        <v>115</v>
      </c>
      <c r="H4" s="4"/>
    </row>
    <row r="5" spans="1:8" x14ac:dyDescent="0.2">
      <c r="A5" s="9">
        <v>2</v>
      </c>
      <c r="B5" s="26" t="s">
        <v>116</v>
      </c>
      <c r="C5" s="35">
        <v>381106</v>
      </c>
      <c r="D5" s="16"/>
    </row>
    <row r="6" spans="1:8" x14ac:dyDescent="0.2">
      <c r="A6" s="9">
        <v>3</v>
      </c>
      <c r="B6" s="26" t="s">
        <v>117</v>
      </c>
      <c r="C6" s="35">
        <v>372</v>
      </c>
      <c r="D6" s="16"/>
    </row>
    <row r="7" spans="1:8" ht="25.5" x14ac:dyDescent="0.2">
      <c r="A7" s="9">
        <v>4</v>
      </c>
      <c r="B7" s="26" t="s">
        <v>118</v>
      </c>
      <c r="C7" s="35">
        <v>0</v>
      </c>
      <c r="D7" s="16"/>
    </row>
    <row r="8" spans="1:8" ht="25.5" x14ac:dyDescent="0.2">
      <c r="A8" s="9">
        <v>5</v>
      </c>
      <c r="B8" s="26" t="s">
        <v>119</v>
      </c>
      <c r="C8" s="35">
        <v>0</v>
      </c>
      <c r="D8" s="16"/>
    </row>
    <row r="9" spans="1:8" x14ac:dyDescent="0.2">
      <c r="A9" s="9">
        <v>6</v>
      </c>
      <c r="B9" s="11" t="s">
        <v>120</v>
      </c>
      <c r="C9" s="35">
        <v>413989</v>
      </c>
      <c r="D9" s="16"/>
    </row>
    <row r="10" spans="1:8" x14ac:dyDescent="0.2">
      <c r="A10" s="9"/>
      <c r="B10" s="11" t="s">
        <v>121</v>
      </c>
      <c r="C10" s="35">
        <v>413989</v>
      </c>
      <c r="D10" s="16"/>
    </row>
    <row r="11" spans="1:8" x14ac:dyDescent="0.2">
      <c r="A11" s="9">
        <v>7</v>
      </c>
      <c r="B11" s="26" t="s">
        <v>122</v>
      </c>
      <c r="C11" s="35">
        <v>0</v>
      </c>
      <c r="D11" s="16"/>
    </row>
    <row r="12" spans="1:8" x14ac:dyDescent="0.2">
      <c r="A12" s="9">
        <v>8</v>
      </c>
      <c r="B12" s="26" t="s">
        <v>123</v>
      </c>
      <c r="C12" s="35">
        <v>0</v>
      </c>
      <c r="D12" s="16" t="s">
        <v>124</v>
      </c>
    </row>
    <row r="13" spans="1:8" ht="38.25" x14ac:dyDescent="0.2">
      <c r="A13" s="9">
        <v>9</v>
      </c>
      <c r="B13" s="26" t="s">
        <v>126</v>
      </c>
      <c r="C13" s="35">
        <v>0</v>
      </c>
      <c r="D13" s="16" t="s">
        <v>125</v>
      </c>
    </row>
    <row r="14" spans="1:8" ht="25.5" x14ac:dyDescent="0.2">
      <c r="A14" s="9">
        <v>10</v>
      </c>
      <c r="B14" s="26" t="s">
        <v>127</v>
      </c>
      <c r="C14" s="35">
        <v>0</v>
      </c>
      <c r="D14" s="16"/>
    </row>
    <row r="15" spans="1:8" x14ac:dyDescent="0.2">
      <c r="A15" s="9">
        <v>11</v>
      </c>
      <c r="B15" s="26" t="s">
        <v>128</v>
      </c>
      <c r="C15" s="35">
        <v>0</v>
      </c>
      <c r="D15" s="16"/>
    </row>
    <row r="16" spans="1:8" x14ac:dyDescent="0.2">
      <c r="A16" s="9">
        <v>12</v>
      </c>
      <c r="B16" s="26" t="s">
        <v>129</v>
      </c>
      <c r="C16" s="35">
        <v>0</v>
      </c>
      <c r="D16" s="16"/>
    </row>
    <row r="17" spans="1:4" x14ac:dyDescent="0.2">
      <c r="A17" s="9">
        <v>13</v>
      </c>
      <c r="B17" s="26" t="s">
        <v>130</v>
      </c>
      <c r="C17" s="35">
        <v>0</v>
      </c>
      <c r="D17" s="16"/>
    </row>
    <row r="18" spans="1:4" ht="25.5" x14ac:dyDescent="0.2">
      <c r="A18" s="9">
        <v>14</v>
      </c>
      <c r="B18" s="26" t="s">
        <v>131</v>
      </c>
      <c r="C18" s="35">
        <v>0</v>
      </c>
      <c r="D18" s="16"/>
    </row>
    <row r="19" spans="1:4" x14ac:dyDescent="0.2">
      <c r="A19" s="9">
        <v>15</v>
      </c>
      <c r="B19" s="26" t="s">
        <v>132</v>
      </c>
      <c r="C19" s="35">
        <v>0</v>
      </c>
      <c r="D19" s="16"/>
    </row>
    <row r="20" spans="1:4" ht="25.5" x14ac:dyDescent="0.2">
      <c r="A20" s="9">
        <v>16</v>
      </c>
      <c r="B20" s="26" t="s">
        <v>133</v>
      </c>
      <c r="C20" s="35">
        <v>0</v>
      </c>
      <c r="D20" s="16"/>
    </row>
    <row r="21" spans="1:4" x14ac:dyDescent="0.2">
      <c r="A21" s="9">
        <v>17</v>
      </c>
      <c r="B21" s="26" t="s">
        <v>134</v>
      </c>
      <c r="C21" s="35">
        <v>0</v>
      </c>
      <c r="D21" s="16"/>
    </row>
    <row r="22" spans="1:4" ht="51" x14ac:dyDescent="0.2">
      <c r="A22" s="9">
        <v>18</v>
      </c>
      <c r="B22" s="26" t="s">
        <v>135</v>
      </c>
      <c r="C22" s="35">
        <v>0</v>
      </c>
      <c r="D22" s="16"/>
    </row>
    <row r="23" spans="1:4" ht="38.25" x14ac:dyDescent="0.2">
      <c r="A23" s="9">
        <v>19</v>
      </c>
      <c r="B23" s="26" t="s">
        <v>136</v>
      </c>
      <c r="C23" s="35">
        <v>0</v>
      </c>
      <c r="D23" s="16"/>
    </row>
    <row r="24" spans="1:4" ht="25.5" x14ac:dyDescent="0.2">
      <c r="A24" s="9">
        <v>20</v>
      </c>
      <c r="B24" s="26" t="s">
        <v>137</v>
      </c>
      <c r="C24" s="35">
        <v>0</v>
      </c>
      <c r="D24" s="16" t="s">
        <v>212</v>
      </c>
    </row>
    <row r="25" spans="1:4" ht="38.25" x14ac:dyDescent="0.2">
      <c r="A25" s="9">
        <v>21</v>
      </c>
      <c r="B25" s="26" t="s">
        <v>138</v>
      </c>
      <c r="C25" s="35">
        <v>0</v>
      </c>
      <c r="D25" s="16"/>
    </row>
    <row r="26" spans="1:4" x14ac:dyDescent="0.2">
      <c r="A26" s="9">
        <v>22</v>
      </c>
      <c r="B26" s="26" t="s">
        <v>139</v>
      </c>
      <c r="C26" s="35">
        <v>0</v>
      </c>
      <c r="D26" s="16"/>
    </row>
    <row r="27" spans="1:4" ht="25.5" x14ac:dyDescent="0.2">
      <c r="A27" s="9">
        <v>23</v>
      </c>
      <c r="B27" s="26" t="s">
        <v>140</v>
      </c>
      <c r="C27" s="35">
        <v>0</v>
      </c>
      <c r="D27" s="16"/>
    </row>
    <row r="28" spans="1:4" x14ac:dyDescent="0.2">
      <c r="A28" s="9">
        <v>24</v>
      </c>
      <c r="B28" s="26" t="s">
        <v>141</v>
      </c>
      <c r="C28" s="35">
        <v>0</v>
      </c>
      <c r="D28" s="16"/>
    </row>
    <row r="29" spans="1:4" x14ac:dyDescent="0.2">
      <c r="A29" s="9">
        <v>25</v>
      </c>
      <c r="B29" s="26" t="s">
        <v>142</v>
      </c>
      <c r="C29" s="35">
        <v>0</v>
      </c>
      <c r="D29" s="16"/>
    </row>
    <row r="30" spans="1:4" x14ac:dyDescent="0.2">
      <c r="A30" s="9">
        <v>26</v>
      </c>
      <c r="B30" s="26" t="s">
        <v>143</v>
      </c>
      <c r="C30" s="35">
        <v>0</v>
      </c>
      <c r="D30" s="16"/>
    </row>
    <row r="31" spans="1:4" ht="25.5" x14ac:dyDescent="0.2">
      <c r="A31" s="9">
        <v>27</v>
      </c>
      <c r="B31" s="26" t="s">
        <v>144</v>
      </c>
      <c r="C31" s="35">
        <v>0</v>
      </c>
      <c r="D31" s="16"/>
    </row>
    <row r="32" spans="1:4" ht="25.5" x14ac:dyDescent="0.2">
      <c r="A32" s="9">
        <v>28</v>
      </c>
      <c r="B32" s="11" t="s">
        <v>145</v>
      </c>
      <c r="C32" s="35">
        <v>0</v>
      </c>
      <c r="D32" s="16"/>
    </row>
    <row r="33" spans="1:4" x14ac:dyDescent="0.2">
      <c r="A33" s="9">
        <v>29</v>
      </c>
      <c r="B33" s="11" t="s">
        <v>146</v>
      </c>
      <c r="C33" s="35">
        <v>413989</v>
      </c>
      <c r="D33" s="16"/>
    </row>
    <row r="34" spans="1:4" x14ac:dyDescent="0.2">
      <c r="A34" s="9"/>
      <c r="B34" s="11" t="s">
        <v>147</v>
      </c>
      <c r="C34" s="35">
        <v>0</v>
      </c>
      <c r="D34" s="16"/>
    </row>
    <row r="35" spans="1:4" ht="25.5" x14ac:dyDescent="0.2">
      <c r="A35" s="9">
        <v>30</v>
      </c>
      <c r="B35" s="26" t="s">
        <v>148</v>
      </c>
      <c r="C35" s="35">
        <v>0</v>
      </c>
      <c r="D35" s="16" t="s">
        <v>150</v>
      </c>
    </row>
    <row r="36" spans="1:4" ht="25.5" x14ac:dyDescent="0.2">
      <c r="A36" s="9">
        <v>31</v>
      </c>
      <c r="B36" s="26" t="s">
        <v>149</v>
      </c>
      <c r="C36" s="35">
        <v>0</v>
      </c>
      <c r="D36" s="16"/>
    </row>
    <row r="37" spans="1:4" ht="25.5" x14ac:dyDescent="0.2">
      <c r="A37" s="9">
        <v>32</v>
      </c>
      <c r="B37" s="26" t="s">
        <v>151</v>
      </c>
      <c r="C37" s="35">
        <v>0</v>
      </c>
      <c r="D37" s="16"/>
    </row>
    <row r="38" spans="1:4" ht="25.5" x14ac:dyDescent="0.2">
      <c r="A38" s="9">
        <v>33</v>
      </c>
      <c r="B38" s="26" t="s">
        <v>154</v>
      </c>
      <c r="C38" s="35">
        <v>0</v>
      </c>
      <c r="D38" s="16"/>
    </row>
    <row r="39" spans="1:4" ht="25.5" x14ac:dyDescent="0.2">
      <c r="A39" s="9">
        <v>34</v>
      </c>
      <c r="B39" s="26" t="s">
        <v>153</v>
      </c>
      <c r="C39" s="35">
        <v>0</v>
      </c>
      <c r="D39" s="16"/>
    </row>
    <row r="40" spans="1:4" ht="25.5" x14ac:dyDescent="0.2">
      <c r="A40" s="9">
        <v>35</v>
      </c>
      <c r="B40" s="26" t="s">
        <v>152</v>
      </c>
      <c r="C40" s="35">
        <v>0</v>
      </c>
      <c r="D40" s="16"/>
    </row>
    <row r="41" spans="1:4" x14ac:dyDescent="0.2">
      <c r="A41" s="9">
        <v>36</v>
      </c>
      <c r="B41" s="26" t="s">
        <v>155</v>
      </c>
      <c r="C41" s="35">
        <v>0</v>
      </c>
      <c r="D41" s="16"/>
    </row>
    <row r="42" spans="1:4" x14ac:dyDescent="0.2">
      <c r="A42" s="9"/>
      <c r="B42" s="11" t="s">
        <v>156</v>
      </c>
      <c r="C42" s="35">
        <v>0</v>
      </c>
      <c r="D42" s="16"/>
    </row>
    <row r="43" spans="1:4" x14ac:dyDescent="0.2">
      <c r="A43" s="9">
        <v>37</v>
      </c>
      <c r="B43" s="26" t="s">
        <v>157</v>
      </c>
      <c r="C43" s="35">
        <v>0</v>
      </c>
      <c r="D43" s="16"/>
    </row>
    <row r="44" spans="1:4" s="25" customFormat="1" ht="25.5" x14ac:dyDescent="0.2">
      <c r="A44" s="9">
        <v>38</v>
      </c>
      <c r="B44" s="26" t="s">
        <v>158</v>
      </c>
      <c r="C44" s="35">
        <v>0</v>
      </c>
      <c r="D44" s="9"/>
    </row>
    <row r="45" spans="1:4" ht="51" x14ac:dyDescent="0.2">
      <c r="A45" s="9">
        <v>39</v>
      </c>
      <c r="B45" s="26" t="s">
        <v>159</v>
      </c>
      <c r="C45" s="35">
        <v>0</v>
      </c>
      <c r="D45" s="16"/>
    </row>
    <row r="46" spans="1:4" ht="25.5" x14ac:dyDescent="0.2">
      <c r="A46" s="9">
        <v>40</v>
      </c>
      <c r="B46" s="26" t="s">
        <v>160</v>
      </c>
      <c r="C46" s="35">
        <v>0</v>
      </c>
      <c r="D46" s="16"/>
    </row>
    <row r="47" spans="1:4" x14ac:dyDescent="0.2">
      <c r="A47" s="9">
        <v>41</v>
      </c>
      <c r="B47" s="26" t="s">
        <v>143</v>
      </c>
      <c r="C47" s="35">
        <v>0</v>
      </c>
      <c r="D47" s="16"/>
    </row>
    <row r="48" spans="1:4" ht="25.5" x14ac:dyDescent="0.2">
      <c r="A48" s="9">
        <v>42</v>
      </c>
      <c r="B48" s="26" t="s">
        <v>161</v>
      </c>
      <c r="C48" s="35">
        <v>0</v>
      </c>
      <c r="D48" s="16"/>
    </row>
    <row r="49" spans="1:4" ht="16.5" customHeight="1" x14ac:dyDescent="0.2">
      <c r="A49" s="9">
        <v>43</v>
      </c>
      <c r="B49" s="11" t="s">
        <v>162</v>
      </c>
      <c r="C49" s="35">
        <v>0</v>
      </c>
      <c r="D49" s="16"/>
    </row>
    <row r="50" spans="1:4" x14ac:dyDescent="0.2">
      <c r="A50" s="9">
        <v>44</v>
      </c>
      <c r="B50" s="11" t="s">
        <v>163</v>
      </c>
      <c r="C50" s="35">
        <v>0</v>
      </c>
      <c r="D50" s="16"/>
    </row>
    <row r="51" spans="1:4" x14ac:dyDescent="0.2">
      <c r="A51" s="9">
        <v>45</v>
      </c>
      <c r="B51" s="11" t="s">
        <v>164</v>
      </c>
      <c r="C51" s="35">
        <v>413989</v>
      </c>
      <c r="D51" s="16"/>
    </row>
    <row r="52" spans="1:4" x14ac:dyDescent="0.2">
      <c r="A52" s="9"/>
      <c r="B52" s="11" t="s">
        <v>165</v>
      </c>
      <c r="C52" s="35">
        <v>0</v>
      </c>
      <c r="D52" s="16"/>
    </row>
    <row r="53" spans="1:4" ht="25.5" x14ac:dyDescent="0.2">
      <c r="A53" s="9">
        <v>46</v>
      </c>
      <c r="B53" s="26" t="s">
        <v>166</v>
      </c>
      <c r="C53" s="35">
        <v>0</v>
      </c>
      <c r="D53" s="16"/>
    </row>
    <row r="54" spans="1:4" ht="25.5" x14ac:dyDescent="0.2">
      <c r="A54" s="9">
        <v>47</v>
      </c>
      <c r="B54" s="26" t="s">
        <v>167</v>
      </c>
      <c r="C54" s="35">
        <v>0</v>
      </c>
      <c r="D54" s="16"/>
    </row>
    <row r="55" spans="1:4" ht="25.5" x14ac:dyDescent="0.2">
      <c r="A55" s="9">
        <v>48</v>
      </c>
      <c r="B55" s="26" t="s">
        <v>168</v>
      </c>
      <c r="C55" s="35">
        <v>0</v>
      </c>
      <c r="D55" s="16"/>
    </row>
    <row r="56" spans="1:4" ht="25.5" x14ac:dyDescent="0.2">
      <c r="A56" s="9">
        <v>49</v>
      </c>
      <c r="B56" s="26" t="s">
        <v>152</v>
      </c>
      <c r="C56" s="35">
        <v>0</v>
      </c>
      <c r="D56" s="16"/>
    </row>
    <row r="57" spans="1:4" x14ac:dyDescent="0.2">
      <c r="A57" s="9">
        <v>50</v>
      </c>
      <c r="B57" s="26" t="s">
        <v>169</v>
      </c>
      <c r="C57" s="35">
        <v>0</v>
      </c>
      <c r="D57" s="16"/>
    </row>
    <row r="58" spans="1:4" x14ac:dyDescent="0.2">
      <c r="A58" s="9">
        <v>51</v>
      </c>
      <c r="B58" s="11" t="s">
        <v>170</v>
      </c>
      <c r="C58" s="35">
        <v>0</v>
      </c>
      <c r="D58" s="16"/>
    </row>
    <row r="59" spans="1:4" x14ac:dyDescent="0.2">
      <c r="A59" s="9"/>
      <c r="B59" s="11" t="s">
        <v>171</v>
      </c>
      <c r="C59" s="35">
        <v>0</v>
      </c>
      <c r="D59" s="16"/>
    </row>
    <row r="60" spans="1:4" x14ac:dyDescent="0.2">
      <c r="A60" s="9">
        <v>52</v>
      </c>
      <c r="B60" s="26" t="s">
        <v>172</v>
      </c>
      <c r="C60" s="35">
        <v>0</v>
      </c>
      <c r="D60" s="16"/>
    </row>
    <row r="61" spans="1:4" ht="25.5" x14ac:dyDescent="0.2">
      <c r="A61" s="9">
        <v>53</v>
      </c>
      <c r="B61" s="26" t="s">
        <v>173</v>
      </c>
      <c r="C61" s="35">
        <v>0</v>
      </c>
      <c r="D61" s="16"/>
    </row>
    <row r="62" spans="1:4" ht="63.75" x14ac:dyDescent="0.2">
      <c r="A62" s="9">
        <v>54</v>
      </c>
      <c r="B62" s="26" t="s">
        <v>174</v>
      </c>
      <c r="C62" s="35">
        <v>0</v>
      </c>
      <c r="D62" s="16"/>
    </row>
    <row r="63" spans="1:4" ht="51" x14ac:dyDescent="0.2">
      <c r="A63" s="9" t="s">
        <v>176</v>
      </c>
      <c r="B63" s="26" t="s">
        <v>175</v>
      </c>
      <c r="C63" s="35">
        <v>0</v>
      </c>
      <c r="D63" s="16"/>
    </row>
    <row r="64" spans="1:4" ht="38.25" x14ac:dyDescent="0.2">
      <c r="A64" s="9">
        <v>55</v>
      </c>
      <c r="B64" s="26" t="s">
        <v>177</v>
      </c>
      <c r="C64" s="35">
        <v>0</v>
      </c>
      <c r="D64" s="16"/>
    </row>
    <row r="65" spans="1:4" x14ac:dyDescent="0.2">
      <c r="A65" s="9">
        <v>56</v>
      </c>
      <c r="B65" s="11" t="s">
        <v>143</v>
      </c>
      <c r="C65" s="35">
        <v>0</v>
      </c>
      <c r="D65" s="16"/>
    </row>
    <row r="66" spans="1:4" x14ac:dyDescent="0.2">
      <c r="A66" s="9">
        <v>57</v>
      </c>
      <c r="B66" s="11" t="s">
        <v>178</v>
      </c>
      <c r="C66" s="35">
        <v>0</v>
      </c>
      <c r="D66" s="16"/>
    </row>
    <row r="67" spans="1:4" x14ac:dyDescent="0.2">
      <c r="A67" s="9">
        <v>58</v>
      </c>
      <c r="B67" s="11" t="s">
        <v>179</v>
      </c>
      <c r="C67" s="35">
        <v>0</v>
      </c>
      <c r="D67" s="16"/>
    </row>
    <row r="68" spans="1:4" x14ac:dyDescent="0.2">
      <c r="A68" s="9">
        <v>59</v>
      </c>
      <c r="B68" s="11" t="s">
        <v>180</v>
      </c>
      <c r="C68" s="35">
        <v>413989</v>
      </c>
      <c r="D68" s="16"/>
    </row>
    <row r="69" spans="1:4" x14ac:dyDescent="0.2">
      <c r="A69" s="9">
        <v>60</v>
      </c>
      <c r="B69" s="11" t="s">
        <v>181</v>
      </c>
      <c r="C69" s="35">
        <v>1015389</v>
      </c>
      <c r="D69" s="16"/>
    </row>
    <row r="70" spans="1:4" x14ac:dyDescent="0.2">
      <c r="A70" s="9"/>
      <c r="B70" s="11" t="s">
        <v>182</v>
      </c>
      <c r="C70" s="45">
        <v>1.2500000000000001E-2</v>
      </c>
      <c r="D70" s="16"/>
    </row>
    <row r="71" spans="1:4" x14ac:dyDescent="0.2">
      <c r="A71" s="9">
        <v>61</v>
      </c>
      <c r="B71" s="11" t="s">
        <v>183</v>
      </c>
      <c r="C71" s="42">
        <v>0.4077145994162944</v>
      </c>
      <c r="D71" s="16"/>
    </row>
    <row r="72" spans="1:4" x14ac:dyDescent="0.2">
      <c r="A72" s="9">
        <v>62</v>
      </c>
      <c r="B72" s="11" t="s">
        <v>184</v>
      </c>
      <c r="C72" s="42">
        <v>0.4077145994162944</v>
      </c>
      <c r="D72" s="16"/>
    </row>
    <row r="73" spans="1:4" x14ac:dyDescent="0.2">
      <c r="A73" s="9">
        <v>63</v>
      </c>
      <c r="B73" s="11" t="s">
        <v>185</v>
      </c>
      <c r="C73" s="42">
        <v>0.4077145994162944</v>
      </c>
      <c r="D73" s="16"/>
    </row>
    <row r="74" spans="1:4" ht="25.5" x14ac:dyDescent="0.2">
      <c r="A74" s="9">
        <v>64</v>
      </c>
      <c r="B74" s="11" t="s">
        <v>186</v>
      </c>
      <c r="C74" s="45">
        <v>1.2500000000000001E-2</v>
      </c>
      <c r="D74" s="16"/>
    </row>
    <row r="75" spans="1:4" x14ac:dyDescent="0.2">
      <c r="A75" s="9">
        <v>65</v>
      </c>
      <c r="B75" s="26" t="s">
        <v>187</v>
      </c>
      <c r="C75" s="45">
        <v>1.2500000000000001E-2</v>
      </c>
      <c r="D75" s="16"/>
    </row>
    <row r="76" spans="1:4" ht="25.5" x14ac:dyDescent="0.2">
      <c r="A76" s="9">
        <v>66</v>
      </c>
      <c r="B76" s="26" t="s">
        <v>188</v>
      </c>
      <c r="C76" s="42">
        <v>0</v>
      </c>
      <c r="D76" s="16"/>
    </row>
    <row r="77" spans="1:4" ht="25.5" x14ac:dyDescent="0.2">
      <c r="A77" s="9">
        <v>67</v>
      </c>
      <c r="B77" s="26" t="s">
        <v>189</v>
      </c>
      <c r="C77" s="42">
        <v>0</v>
      </c>
      <c r="D77" s="16"/>
    </row>
    <row r="78" spans="1:4" ht="25.5" x14ac:dyDescent="0.2">
      <c r="A78" s="9">
        <v>68</v>
      </c>
      <c r="B78" s="11" t="s">
        <v>190</v>
      </c>
      <c r="C78" s="42">
        <v>0.32771459941629438</v>
      </c>
      <c r="D78" s="16"/>
    </row>
    <row r="79" spans="1:4" x14ac:dyDescent="0.2">
      <c r="A79" s="9"/>
      <c r="B79" s="11" t="s">
        <v>191</v>
      </c>
      <c r="C79" s="35">
        <v>0</v>
      </c>
      <c r="D79" s="16"/>
    </row>
    <row r="80" spans="1:4" x14ac:dyDescent="0.2">
      <c r="A80" s="9">
        <v>69</v>
      </c>
      <c r="B80" s="26" t="s">
        <v>192</v>
      </c>
      <c r="C80" s="35">
        <v>0</v>
      </c>
      <c r="D80" s="16"/>
    </row>
    <row r="81" spans="1:4" x14ac:dyDescent="0.2">
      <c r="A81" s="9">
        <v>70</v>
      </c>
      <c r="B81" s="26" t="s">
        <v>193</v>
      </c>
      <c r="C81" s="35">
        <v>0</v>
      </c>
      <c r="D81" s="16"/>
    </row>
    <row r="82" spans="1:4" x14ac:dyDescent="0.2">
      <c r="A82" s="9">
        <v>71</v>
      </c>
      <c r="B82" s="26" t="s">
        <v>194</v>
      </c>
      <c r="C82" s="35">
        <v>0</v>
      </c>
      <c r="D82" s="16"/>
    </row>
    <row r="83" spans="1:4" ht="25.5" x14ac:dyDescent="0.2">
      <c r="A83" s="9"/>
      <c r="B83" s="11" t="s">
        <v>195</v>
      </c>
      <c r="C83" s="35">
        <v>0</v>
      </c>
      <c r="D83" s="16"/>
    </row>
    <row r="84" spans="1:4" ht="25.5" x14ac:dyDescent="0.2">
      <c r="A84" s="9">
        <v>72</v>
      </c>
      <c r="B84" s="26" t="s">
        <v>196</v>
      </c>
      <c r="C84" s="35">
        <v>0</v>
      </c>
      <c r="D84" s="16"/>
    </row>
    <row r="85" spans="1:4" x14ac:dyDescent="0.2">
      <c r="A85" s="9">
        <v>73</v>
      </c>
      <c r="B85" s="26" t="s">
        <v>197</v>
      </c>
      <c r="C85" s="35">
        <v>0</v>
      </c>
      <c r="D85" s="16"/>
    </row>
    <row r="86" spans="1:4" ht="25.5" x14ac:dyDescent="0.2">
      <c r="A86" s="9">
        <v>74</v>
      </c>
      <c r="B86" s="26" t="s">
        <v>198</v>
      </c>
      <c r="C86" s="35">
        <v>0</v>
      </c>
      <c r="D86" s="16"/>
    </row>
    <row r="87" spans="1:4" ht="25.5" x14ac:dyDescent="0.2">
      <c r="A87" s="9">
        <v>75</v>
      </c>
      <c r="B87" s="26" t="s">
        <v>199</v>
      </c>
      <c r="C87" s="35">
        <v>0</v>
      </c>
      <c r="D87" s="16"/>
    </row>
    <row r="88" spans="1:4" x14ac:dyDescent="0.2">
      <c r="A88" s="9"/>
      <c r="B88" s="11" t="s">
        <v>200</v>
      </c>
      <c r="C88" s="35">
        <v>0</v>
      </c>
      <c r="D88" s="16"/>
    </row>
    <row r="89" spans="1:4" ht="25.5" x14ac:dyDescent="0.2">
      <c r="A89" s="9">
        <v>76</v>
      </c>
      <c r="B89" s="26" t="s">
        <v>201</v>
      </c>
      <c r="C89" s="35">
        <v>0</v>
      </c>
      <c r="D89" s="16"/>
    </row>
    <row r="90" spans="1:4" ht="25.5" x14ac:dyDescent="0.2">
      <c r="A90" s="9">
        <v>77</v>
      </c>
      <c r="B90" s="26" t="s">
        <v>202</v>
      </c>
      <c r="C90" s="35">
        <v>0</v>
      </c>
      <c r="D90" s="16"/>
    </row>
    <row r="91" spans="1:4" ht="25.5" x14ac:dyDescent="0.2">
      <c r="A91" s="9">
        <v>78</v>
      </c>
      <c r="B91" s="26" t="s">
        <v>203</v>
      </c>
      <c r="C91" s="35">
        <v>0</v>
      </c>
      <c r="D91" s="16"/>
    </row>
    <row r="92" spans="1:4" ht="25.5" x14ac:dyDescent="0.2">
      <c r="A92" s="9">
        <v>79</v>
      </c>
      <c r="B92" s="26" t="s">
        <v>204</v>
      </c>
      <c r="C92" s="35">
        <v>0</v>
      </c>
      <c r="D92" s="16"/>
    </row>
    <row r="93" spans="1:4" ht="25.5" x14ac:dyDescent="0.2">
      <c r="A93" s="9"/>
      <c r="B93" s="11" t="s">
        <v>205</v>
      </c>
      <c r="C93" s="35">
        <v>0</v>
      </c>
      <c r="D93" s="16"/>
    </row>
    <row r="94" spans="1:4" x14ac:dyDescent="0.2">
      <c r="A94" s="9">
        <v>80</v>
      </c>
      <c r="B94" s="26" t="s">
        <v>206</v>
      </c>
      <c r="C94" s="35">
        <v>0</v>
      </c>
      <c r="D94" s="16"/>
    </row>
    <row r="95" spans="1:4" ht="25.5" x14ac:dyDescent="0.2">
      <c r="A95" s="9">
        <v>81</v>
      </c>
      <c r="B95" s="26" t="s">
        <v>207</v>
      </c>
      <c r="C95" s="35">
        <v>0</v>
      </c>
      <c r="D95" s="16"/>
    </row>
    <row r="96" spans="1:4" x14ac:dyDescent="0.2">
      <c r="A96" s="9">
        <v>82</v>
      </c>
      <c r="B96" s="26" t="s">
        <v>208</v>
      </c>
      <c r="C96" s="35">
        <v>0</v>
      </c>
      <c r="D96" s="16"/>
    </row>
    <row r="97" spans="1:4" ht="25.5" x14ac:dyDescent="0.2">
      <c r="A97" s="9">
        <v>83</v>
      </c>
      <c r="B97" s="26" t="s">
        <v>209</v>
      </c>
      <c r="C97" s="35">
        <v>0</v>
      </c>
      <c r="D97" s="16"/>
    </row>
    <row r="98" spans="1:4" x14ac:dyDescent="0.2">
      <c r="A98" s="9">
        <v>84</v>
      </c>
      <c r="B98" s="26" t="s">
        <v>210</v>
      </c>
      <c r="C98" s="35">
        <v>0</v>
      </c>
      <c r="D98" s="16"/>
    </row>
    <row r="99" spans="1:4" ht="25.5" x14ac:dyDescent="0.2">
      <c r="A99" s="9">
        <v>85</v>
      </c>
      <c r="B99" s="26" t="s">
        <v>211</v>
      </c>
      <c r="C99" s="35">
        <v>0</v>
      </c>
      <c r="D99" s="16"/>
    </row>
    <row r="100" spans="1:4" x14ac:dyDescent="0.2">
      <c r="C100" s="4"/>
    </row>
    <row r="101" spans="1:4" x14ac:dyDescent="0.2">
      <c r="C101" s="4"/>
    </row>
    <row r="102" spans="1:4" x14ac:dyDescent="0.2">
      <c r="C102" s="4"/>
    </row>
    <row r="103" spans="1:4" x14ac:dyDescent="0.2">
      <c r="C103" s="4"/>
    </row>
    <row r="104" spans="1:4" x14ac:dyDescent="0.2">
      <c r="C104" s="4"/>
    </row>
    <row r="105" spans="1:4" x14ac:dyDescent="0.2">
      <c r="C105" s="4"/>
    </row>
    <row r="106" spans="1:4" x14ac:dyDescent="0.2">
      <c r="C106" s="4"/>
    </row>
    <row r="107" spans="1:4" x14ac:dyDescent="0.2">
      <c r="C107" s="4"/>
    </row>
    <row r="108" spans="1:4" x14ac:dyDescent="0.2">
      <c r="C108" s="4"/>
    </row>
    <row r="109" spans="1:4" x14ac:dyDescent="0.2">
      <c r="C109" s="4"/>
    </row>
    <row r="110" spans="1:4" x14ac:dyDescent="0.2">
      <c r="C110" s="4"/>
    </row>
    <row r="111" spans="1:4" x14ac:dyDescent="0.2">
      <c r="C111" s="4"/>
    </row>
    <row r="112" spans="1:4" x14ac:dyDescent="0.2">
      <c r="C112" s="4"/>
    </row>
    <row r="113" spans="3:3" x14ac:dyDescent="0.2">
      <c r="C113" s="4"/>
    </row>
    <row r="114" spans="3:3" x14ac:dyDescent="0.2">
      <c r="C114" s="4"/>
    </row>
    <row r="115" spans="3:3" x14ac:dyDescent="0.2">
      <c r="C115" s="4"/>
    </row>
    <row r="116" spans="3:3" x14ac:dyDescent="0.2">
      <c r="C116" s="4"/>
    </row>
    <row r="117" spans="3:3" x14ac:dyDescent="0.2">
      <c r="C117" s="4"/>
    </row>
    <row r="118" spans="3:3" x14ac:dyDescent="0.2">
      <c r="C118" s="4"/>
    </row>
    <row r="119" spans="3:3" x14ac:dyDescent="0.2">
      <c r="C119" s="4"/>
    </row>
    <row r="120" spans="3:3" x14ac:dyDescent="0.2">
      <c r="C120" s="4"/>
    </row>
    <row r="121" spans="3:3" x14ac:dyDescent="0.2">
      <c r="C121" s="4"/>
    </row>
    <row r="122" spans="3:3" x14ac:dyDescent="0.2">
      <c r="C122" s="4"/>
    </row>
    <row r="123" spans="3:3" x14ac:dyDescent="0.2">
      <c r="C123" s="4"/>
    </row>
    <row r="124" spans="3:3" x14ac:dyDescent="0.2">
      <c r="C124" s="4"/>
    </row>
    <row r="125" spans="3:3" x14ac:dyDescent="0.2">
      <c r="C125" s="4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A19D3-D158-42A8-A26C-E0F5E9D4AB71}">
  <sheetPr codeName="Sheet14"/>
  <dimension ref="A1:D48"/>
  <sheetViews>
    <sheetView workbookViewId="0">
      <selection activeCell="G14" sqref="G14"/>
    </sheetView>
  </sheetViews>
  <sheetFormatPr defaultRowHeight="12.75" x14ac:dyDescent="0.2"/>
  <cols>
    <col min="1" max="1" width="49.28515625" style="2" customWidth="1"/>
    <col min="2" max="2" width="17.5703125" style="1" customWidth="1"/>
    <col min="3" max="3" width="17.7109375" style="1" bestFit="1" customWidth="1"/>
    <col min="4" max="4" width="15.42578125" style="1" customWidth="1"/>
  </cols>
  <sheetData>
    <row r="1" spans="1:4" x14ac:dyDescent="0.2">
      <c r="B1" s="12" t="s">
        <v>1</v>
      </c>
      <c r="C1" s="12" t="s">
        <v>12</v>
      </c>
      <c r="D1" s="12" t="s">
        <v>13</v>
      </c>
    </row>
    <row r="2" spans="1:4" ht="36" customHeight="1" x14ac:dyDescent="0.2">
      <c r="B2" s="14" t="s">
        <v>213</v>
      </c>
      <c r="C2" s="14" t="s">
        <v>215</v>
      </c>
      <c r="D2" s="12" t="s">
        <v>216</v>
      </c>
    </row>
    <row r="3" spans="1:4" ht="27" customHeight="1" x14ac:dyDescent="0.2">
      <c r="B3" s="23" t="s">
        <v>214</v>
      </c>
      <c r="C3" s="23" t="s">
        <v>214</v>
      </c>
      <c r="D3" s="23"/>
    </row>
    <row r="4" spans="1:4" ht="17.25" customHeight="1" x14ac:dyDescent="0.2">
      <c r="A4" s="7" t="s">
        <v>217</v>
      </c>
      <c r="B4" s="56">
        <v>45107</v>
      </c>
      <c r="C4" s="56">
        <v>45107</v>
      </c>
      <c r="D4" s="9"/>
    </row>
    <row r="5" spans="1:4" ht="17.25" customHeight="1" x14ac:dyDescent="0.2">
      <c r="A5" s="7" t="s">
        <v>218</v>
      </c>
      <c r="B5" s="39">
        <v>902007</v>
      </c>
      <c r="C5" s="39">
        <v>902007</v>
      </c>
      <c r="D5" s="39"/>
    </row>
    <row r="6" spans="1:4" ht="17.25" customHeight="1" x14ac:dyDescent="0.2">
      <c r="A6" s="7" t="s">
        <v>100</v>
      </c>
      <c r="B6" s="39">
        <v>146489</v>
      </c>
      <c r="C6" s="39">
        <v>146489</v>
      </c>
      <c r="D6" s="9"/>
    </row>
    <row r="7" spans="1:4" ht="17.25" customHeight="1" x14ac:dyDescent="0.2">
      <c r="A7" s="7" t="s">
        <v>101</v>
      </c>
      <c r="B7" s="39">
        <v>54683</v>
      </c>
      <c r="C7" s="39">
        <v>54683</v>
      </c>
      <c r="D7" s="9"/>
    </row>
    <row r="8" spans="1:4" ht="17.25" customHeight="1" x14ac:dyDescent="0.2">
      <c r="A8" s="7" t="s">
        <v>102</v>
      </c>
      <c r="B8" s="39">
        <v>0</v>
      </c>
      <c r="C8" s="39">
        <v>0</v>
      </c>
      <c r="D8" s="9"/>
    </row>
    <row r="9" spans="1:4" ht="17.25" customHeight="1" x14ac:dyDescent="0.2">
      <c r="A9" s="7" t="s">
        <v>107</v>
      </c>
      <c r="B9" s="39">
        <v>250639</v>
      </c>
      <c r="C9" s="39">
        <v>250639</v>
      </c>
      <c r="D9" s="9"/>
    </row>
    <row r="10" spans="1:4" ht="17.25" customHeight="1" x14ac:dyDescent="0.2">
      <c r="A10" s="7" t="s">
        <v>99</v>
      </c>
      <c r="B10" s="39">
        <v>0</v>
      </c>
      <c r="C10" s="39">
        <v>0</v>
      </c>
      <c r="D10" s="9"/>
    </row>
    <row r="11" spans="1:4" ht="17.25" customHeight="1" x14ac:dyDescent="0.2">
      <c r="A11" s="7" t="s">
        <v>219</v>
      </c>
      <c r="B11" s="39">
        <v>32629</v>
      </c>
      <c r="C11" s="39">
        <v>32629</v>
      </c>
      <c r="D11" s="9"/>
    </row>
    <row r="12" spans="1:4" ht="17.25" customHeight="1" x14ac:dyDescent="0.2">
      <c r="A12" s="7" t="s">
        <v>103</v>
      </c>
      <c r="B12" s="39">
        <v>0</v>
      </c>
      <c r="C12" s="39">
        <v>0</v>
      </c>
      <c r="D12" s="9"/>
    </row>
    <row r="13" spans="1:4" ht="17.25" customHeight="1" x14ac:dyDescent="0.2">
      <c r="A13" s="7" t="s">
        <v>104</v>
      </c>
      <c r="B13" s="39">
        <v>0</v>
      </c>
      <c r="C13" s="39">
        <v>0</v>
      </c>
      <c r="D13" s="9"/>
    </row>
    <row r="14" spans="1:4" ht="17.25" customHeight="1" x14ac:dyDescent="0.2">
      <c r="A14" s="7" t="s">
        <v>220</v>
      </c>
      <c r="B14" s="39">
        <v>972</v>
      </c>
      <c r="C14" s="39">
        <v>972</v>
      </c>
      <c r="D14" s="9"/>
    </row>
    <row r="15" spans="1:4" ht="17.25" customHeight="1" x14ac:dyDescent="0.2">
      <c r="A15" s="7" t="s">
        <v>221</v>
      </c>
      <c r="B15" s="39">
        <v>10965</v>
      </c>
      <c r="C15" s="39">
        <v>10965</v>
      </c>
      <c r="D15" s="9"/>
    </row>
    <row r="16" spans="1:4" ht="17.25" customHeight="1" x14ac:dyDescent="0.2">
      <c r="A16" s="7" t="s">
        <v>222</v>
      </c>
      <c r="B16" s="39">
        <v>3700</v>
      </c>
      <c r="C16" s="39">
        <v>3700</v>
      </c>
      <c r="D16" s="9"/>
    </row>
    <row r="17" spans="1:4" ht="17.25" customHeight="1" x14ac:dyDescent="0.2">
      <c r="A17" s="7" t="s">
        <v>223</v>
      </c>
      <c r="B17" s="39">
        <v>0</v>
      </c>
      <c r="C17" s="39">
        <v>0</v>
      </c>
      <c r="D17" s="9"/>
    </row>
    <row r="18" spans="1:4" ht="17.25" customHeight="1" x14ac:dyDescent="0.2">
      <c r="A18" s="7" t="s">
        <v>224</v>
      </c>
      <c r="B18" s="39">
        <v>0</v>
      </c>
      <c r="C18" s="39">
        <v>0</v>
      </c>
      <c r="D18" s="9" t="s">
        <v>248</v>
      </c>
    </row>
    <row r="19" spans="1:4" ht="28.5" customHeight="1" x14ac:dyDescent="0.2">
      <c r="A19" s="7" t="s">
        <v>225</v>
      </c>
      <c r="B19" s="39">
        <v>0</v>
      </c>
      <c r="C19" s="39">
        <v>0</v>
      </c>
      <c r="D19" s="9" t="s">
        <v>249</v>
      </c>
    </row>
    <row r="20" spans="1:4" ht="28.5" customHeight="1" x14ac:dyDescent="0.2">
      <c r="A20" s="7" t="s">
        <v>226</v>
      </c>
      <c r="B20" s="39">
        <v>0</v>
      </c>
      <c r="C20" s="39">
        <v>0</v>
      </c>
      <c r="D20" s="9" t="s">
        <v>247</v>
      </c>
    </row>
    <row r="21" spans="1:4" ht="17.25" customHeight="1" x14ac:dyDescent="0.2">
      <c r="A21" s="7" t="s">
        <v>227</v>
      </c>
      <c r="B21" s="39">
        <v>671</v>
      </c>
      <c r="C21" s="39">
        <v>671</v>
      </c>
      <c r="D21" s="9"/>
    </row>
    <row r="22" spans="1:4" ht="17.25" customHeight="1" x14ac:dyDescent="0.2">
      <c r="A22" s="7" t="s">
        <v>228</v>
      </c>
      <c r="B22" s="39">
        <v>6783</v>
      </c>
      <c r="C22" s="39">
        <v>6783</v>
      </c>
      <c r="D22" s="9"/>
    </row>
    <row r="23" spans="1:4" ht="17.25" customHeight="1" x14ac:dyDescent="0.2">
      <c r="A23" s="13" t="s">
        <v>229</v>
      </c>
      <c r="B23" s="44">
        <v>1409538</v>
      </c>
      <c r="C23" s="44">
        <v>1409538</v>
      </c>
      <c r="D23" s="9"/>
    </row>
    <row r="24" spans="1:4" ht="17.25" customHeight="1" x14ac:dyDescent="0.2">
      <c r="A24" s="13" t="s">
        <v>230</v>
      </c>
      <c r="B24" s="39">
        <v>0</v>
      </c>
      <c r="C24" s="39">
        <v>0</v>
      </c>
      <c r="D24" s="9"/>
    </row>
    <row r="25" spans="1:4" ht="17.25" customHeight="1" x14ac:dyDescent="0.2">
      <c r="A25" s="7" t="s">
        <v>105</v>
      </c>
      <c r="B25" s="39">
        <v>87781</v>
      </c>
      <c r="C25" s="39">
        <v>87781</v>
      </c>
      <c r="D25" s="9"/>
    </row>
    <row r="26" spans="1:4" ht="17.25" customHeight="1" x14ac:dyDescent="0.2">
      <c r="A26" s="7" t="s">
        <v>100</v>
      </c>
      <c r="B26" s="39">
        <v>147087</v>
      </c>
      <c r="C26" s="39">
        <v>147087</v>
      </c>
      <c r="D26" s="9"/>
    </row>
    <row r="27" spans="1:4" ht="17.25" customHeight="1" x14ac:dyDescent="0.2">
      <c r="A27" s="7" t="s">
        <v>102</v>
      </c>
      <c r="B27" s="39">
        <v>0</v>
      </c>
      <c r="C27" s="39">
        <v>0</v>
      </c>
      <c r="D27" s="9"/>
    </row>
    <row r="28" spans="1:4" ht="17.25" customHeight="1" x14ac:dyDescent="0.2">
      <c r="A28" s="7" t="s">
        <v>106</v>
      </c>
      <c r="B28" s="39">
        <v>379901</v>
      </c>
      <c r="C28" s="39">
        <v>379901</v>
      </c>
      <c r="D28" s="9"/>
    </row>
    <row r="29" spans="1:4" ht="17.25" customHeight="1" x14ac:dyDescent="0.2">
      <c r="A29" s="7" t="s">
        <v>107</v>
      </c>
      <c r="B29" s="39">
        <v>365956</v>
      </c>
      <c r="C29" s="39">
        <v>365956</v>
      </c>
      <c r="D29" s="9"/>
    </row>
    <row r="30" spans="1:4" ht="17.25" customHeight="1" x14ac:dyDescent="0.2">
      <c r="A30" s="7" t="s">
        <v>108</v>
      </c>
      <c r="B30" s="39">
        <v>0</v>
      </c>
      <c r="C30" s="39">
        <v>0</v>
      </c>
      <c r="D30" s="9"/>
    </row>
    <row r="31" spans="1:4" ht="17.25" customHeight="1" x14ac:dyDescent="0.2">
      <c r="A31" s="7" t="s">
        <v>109</v>
      </c>
      <c r="B31" s="39">
        <v>0</v>
      </c>
      <c r="C31" s="39">
        <v>0</v>
      </c>
      <c r="D31" s="9"/>
    </row>
    <row r="32" spans="1:4" ht="17.25" customHeight="1" x14ac:dyDescent="0.2">
      <c r="A32" s="7" t="s">
        <v>231</v>
      </c>
      <c r="B32" s="39">
        <v>0</v>
      </c>
      <c r="C32" s="39">
        <v>0</v>
      </c>
      <c r="D32" s="9"/>
    </row>
    <row r="33" spans="1:4" ht="17.25" customHeight="1" x14ac:dyDescent="0.2">
      <c r="A33" s="7" t="s">
        <v>221</v>
      </c>
      <c r="B33" s="39">
        <v>0</v>
      </c>
      <c r="C33" s="39">
        <v>0</v>
      </c>
      <c r="D33" s="9"/>
    </row>
    <row r="34" spans="1:4" ht="17.25" customHeight="1" x14ac:dyDescent="0.2">
      <c r="A34" s="7" t="s">
        <v>222</v>
      </c>
      <c r="B34" s="39">
        <v>0</v>
      </c>
      <c r="C34" s="39">
        <v>0</v>
      </c>
      <c r="D34" s="9"/>
    </row>
    <row r="35" spans="1:4" ht="28.5" customHeight="1" x14ac:dyDescent="0.2">
      <c r="A35" s="7" t="s">
        <v>232</v>
      </c>
      <c r="B35" s="39">
        <v>0</v>
      </c>
      <c r="C35" s="39">
        <v>0</v>
      </c>
      <c r="D35" s="9" t="s">
        <v>245</v>
      </c>
    </row>
    <row r="36" spans="1:4" ht="24" customHeight="1" x14ac:dyDescent="0.2">
      <c r="A36" s="7" t="s">
        <v>233</v>
      </c>
      <c r="B36" s="39">
        <v>0</v>
      </c>
      <c r="C36" s="39">
        <v>0</v>
      </c>
      <c r="D36" s="9" t="s">
        <v>250</v>
      </c>
    </row>
    <row r="37" spans="1:4" ht="25.5" customHeight="1" x14ac:dyDescent="0.2">
      <c r="A37" s="7" t="s">
        <v>234</v>
      </c>
      <c r="B37" s="39">
        <v>0</v>
      </c>
      <c r="C37" s="39">
        <v>0</v>
      </c>
      <c r="D37" s="9" t="s">
        <v>246</v>
      </c>
    </row>
    <row r="38" spans="1:4" ht="17.25" customHeight="1" x14ac:dyDescent="0.2">
      <c r="A38" s="13" t="s">
        <v>235</v>
      </c>
      <c r="B38" s="39">
        <v>0</v>
      </c>
      <c r="C38" s="39">
        <v>0</v>
      </c>
      <c r="D38" s="9"/>
    </row>
    <row r="39" spans="1:4" ht="17.25" customHeight="1" x14ac:dyDescent="0.2">
      <c r="A39" s="7" t="s">
        <v>169</v>
      </c>
      <c r="B39" s="39">
        <v>8442</v>
      </c>
      <c r="C39" s="39">
        <v>8442</v>
      </c>
      <c r="D39" s="9"/>
    </row>
    <row r="40" spans="1:4" ht="17.25" customHeight="1" x14ac:dyDescent="0.2">
      <c r="A40" s="7" t="s">
        <v>236</v>
      </c>
      <c r="B40" s="39">
        <v>6382</v>
      </c>
      <c r="C40" s="39">
        <v>6382</v>
      </c>
      <c r="D40" s="9"/>
    </row>
    <row r="41" spans="1:4" ht="17.25" customHeight="1" x14ac:dyDescent="0.2">
      <c r="A41" s="13" t="s">
        <v>237</v>
      </c>
      <c r="B41" s="39">
        <v>995549</v>
      </c>
      <c r="C41" s="39">
        <v>995549</v>
      </c>
      <c r="D41" s="9"/>
    </row>
    <row r="42" spans="1:4" ht="17.25" customHeight="1" x14ac:dyDescent="0.2">
      <c r="A42" s="13" t="s">
        <v>238</v>
      </c>
      <c r="B42" s="39">
        <v>0</v>
      </c>
      <c r="C42" s="39">
        <v>0</v>
      </c>
      <c r="D42" s="9"/>
    </row>
    <row r="43" spans="1:4" ht="17.25" customHeight="1" x14ac:dyDescent="0.2">
      <c r="A43" s="7" t="s">
        <v>239</v>
      </c>
      <c r="B43" s="39">
        <v>32511</v>
      </c>
      <c r="C43" s="39">
        <v>32511</v>
      </c>
      <c r="D43" s="9"/>
    </row>
    <row r="44" spans="1:4" ht="17.25" customHeight="1" x14ac:dyDescent="0.2">
      <c r="A44" s="7" t="s">
        <v>240</v>
      </c>
      <c r="B44" s="39">
        <v>32511</v>
      </c>
      <c r="C44" s="39">
        <v>32511</v>
      </c>
      <c r="D44" s="9" t="s">
        <v>244</v>
      </c>
    </row>
    <row r="45" spans="1:4" ht="17.25" customHeight="1" x14ac:dyDescent="0.2">
      <c r="A45" s="7" t="s">
        <v>241</v>
      </c>
      <c r="B45" s="39">
        <v>0</v>
      </c>
      <c r="C45" s="39">
        <v>0</v>
      </c>
      <c r="D45" s="9" t="s">
        <v>150</v>
      </c>
    </row>
    <row r="46" spans="1:4" ht="17.25" customHeight="1" x14ac:dyDescent="0.2">
      <c r="A46" s="7" t="s">
        <v>116</v>
      </c>
      <c r="B46" s="39">
        <v>381106</v>
      </c>
      <c r="C46" s="39">
        <v>381106</v>
      </c>
      <c r="D46" s="9"/>
    </row>
    <row r="47" spans="1:4" ht="17.25" customHeight="1" x14ac:dyDescent="0.2">
      <c r="A47" s="7" t="s">
        <v>242</v>
      </c>
      <c r="B47" s="39">
        <v>372</v>
      </c>
      <c r="C47" s="39">
        <v>372</v>
      </c>
      <c r="D47" s="9"/>
    </row>
    <row r="48" spans="1:4" ht="17.25" customHeight="1" x14ac:dyDescent="0.2">
      <c r="A48" s="13" t="s">
        <v>243</v>
      </c>
      <c r="B48" s="39">
        <v>413989</v>
      </c>
      <c r="C48" s="39">
        <v>413989</v>
      </c>
      <c r="D48" s="9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4996-6BC5-43D9-82F1-3181ABBCCDA5}">
  <sheetPr codeName="Sheet15">
    <tabColor theme="9"/>
  </sheetPr>
  <dimension ref="A1:C9"/>
  <sheetViews>
    <sheetView workbookViewId="0">
      <selection activeCell="C2" sqref="C2:C9"/>
    </sheetView>
  </sheetViews>
  <sheetFormatPr defaultRowHeight="12.75" x14ac:dyDescent="0.2"/>
  <cols>
    <col min="1" max="1" width="9.140625" style="1"/>
    <col min="2" max="2" width="54.7109375" style="2" customWidth="1"/>
    <col min="3" max="3" width="20.28515625" bestFit="1" customWidth="1"/>
  </cols>
  <sheetData>
    <row r="1" spans="1:3" x14ac:dyDescent="0.2">
      <c r="C1" s="91">
        <v>45170</v>
      </c>
    </row>
    <row r="2" spans="1:3" ht="25.5" x14ac:dyDescent="0.2">
      <c r="A2" s="9">
        <v>1</v>
      </c>
      <c r="B2" s="7" t="s">
        <v>251</v>
      </c>
      <c r="C2" s="35">
        <v>1725438</v>
      </c>
    </row>
    <row r="3" spans="1:3" x14ac:dyDescent="0.2">
      <c r="A3" s="9">
        <v>2</v>
      </c>
      <c r="B3" s="7" t="s">
        <v>252</v>
      </c>
      <c r="C3" s="35">
        <v>0</v>
      </c>
    </row>
    <row r="4" spans="1:3" ht="38.25" x14ac:dyDescent="0.2">
      <c r="A4" s="9">
        <v>3</v>
      </c>
      <c r="B4" s="7" t="s">
        <v>253</v>
      </c>
      <c r="C4" s="35">
        <v>0</v>
      </c>
    </row>
    <row r="5" spans="1:3" ht="25.5" x14ac:dyDescent="0.2">
      <c r="A5" s="9">
        <v>4</v>
      </c>
      <c r="B5" s="7" t="s">
        <v>254</v>
      </c>
      <c r="C5" s="35">
        <v>-122772</v>
      </c>
    </row>
    <row r="6" spans="1:3" ht="25.5" x14ac:dyDescent="0.2">
      <c r="A6" s="9">
        <v>5</v>
      </c>
      <c r="B6" s="7" t="s">
        <v>255</v>
      </c>
      <c r="C6" s="35">
        <v>0</v>
      </c>
    </row>
    <row r="7" spans="1:3" x14ac:dyDescent="0.2">
      <c r="A7" s="9">
        <v>6</v>
      </c>
      <c r="B7" s="7" t="s">
        <v>256</v>
      </c>
      <c r="C7" s="35">
        <v>87630</v>
      </c>
    </row>
    <row r="8" spans="1:3" ht="38.25" x14ac:dyDescent="0.2">
      <c r="A8" s="9">
        <v>7</v>
      </c>
      <c r="B8" s="7" t="s">
        <v>257</v>
      </c>
      <c r="C8" s="35">
        <v>0</v>
      </c>
    </row>
    <row r="9" spans="1:3" ht="25.5" x14ac:dyDescent="0.2">
      <c r="A9" s="12">
        <v>8</v>
      </c>
      <c r="B9" s="13" t="s">
        <v>258</v>
      </c>
      <c r="C9" s="38">
        <f>+SUM(C2:C8)</f>
        <v>1690296</v>
      </c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7F07-0EE0-498F-A575-C590BA6738AA}">
  <sheetPr codeName="Sheet16">
    <tabColor theme="9"/>
  </sheetPr>
  <dimension ref="A1:F36"/>
  <sheetViews>
    <sheetView topLeftCell="A11" workbookViewId="0">
      <selection activeCell="B35" sqref="B35"/>
    </sheetView>
  </sheetViews>
  <sheetFormatPr defaultRowHeight="12.75" x14ac:dyDescent="0.2"/>
  <cols>
    <col min="1" max="1" width="9.140625" style="1"/>
    <col min="2" max="2" width="60" style="2" customWidth="1"/>
    <col min="3" max="4" width="20.28515625" style="4" bestFit="1" customWidth="1"/>
  </cols>
  <sheetData>
    <row r="1" spans="1:6" x14ac:dyDescent="0.2">
      <c r="C1" s="44" t="s">
        <v>1</v>
      </c>
      <c r="D1" s="44" t="s">
        <v>12</v>
      </c>
    </row>
    <row r="2" spans="1:6" x14ac:dyDescent="0.2">
      <c r="C2" s="92">
        <v>45170</v>
      </c>
      <c r="D2" s="92">
        <v>45078</v>
      </c>
    </row>
    <row r="3" spans="1:6" ht="12.75" customHeight="1" x14ac:dyDescent="0.2">
      <c r="A3" s="74" t="s">
        <v>259</v>
      </c>
      <c r="B3" s="74"/>
      <c r="C3" s="74"/>
      <c r="D3" s="74"/>
    </row>
    <row r="4" spans="1:6" x14ac:dyDescent="0.2">
      <c r="A4" s="9">
        <v>1</v>
      </c>
      <c r="B4" s="7" t="s">
        <v>260</v>
      </c>
      <c r="C4" s="35">
        <v>1459143</v>
      </c>
      <c r="D4" s="35">
        <v>1158898</v>
      </c>
    </row>
    <row r="5" spans="1:6" ht="25.5" x14ac:dyDescent="0.2">
      <c r="A5" s="9">
        <v>2</v>
      </c>
      <c r="B5" s="7" t="s">
        <v>261</v>
      </c>
      <c r="C5" s="35">
        <v>0</v>
      </c>
      <c r="D5" s="35">
        <v>0</v>
      </c>
    </row>
    <row r="6" spans="1:6" ht="25.5" x14ac:dyDescent="0.2">
      <c r="A6" s="9">
        <v>3</v>
      </c>
      <c r="B6" s="7" t="s">
        <v>262</v>
      </c>
      <c r="C6" s="35">
        <v>1459143</v>
      </c>
      <c r="D6" s="35">
        <f>+SUM(D4:D5)</f>
        <v>1158898</v>
      </c>
    </row>
    <row r="7" spans="1:6" ht="12.75" customHeight="1" x14ac:dyDescent="0.2">
      <c r="A7" s="71" t="s">
        <v>263</v>
      </c>
      <c r="B7" s="72"/>
      <c r="C7" s="72"/>
      <c r="D7" s="73"/>
    </row>
    <row r="8" spans="1:6" ht="25.5" x14ac:dyDescent="0.2">
      <c r="A8" s="9">
        <v>4</v>
      </c>
      <c r="B8" s="7" t="s">
        <v>264</v>
      </c>
      <c r="C8" s="35">
        <v>407922</v>
      </c>
      <c r="D8" s="35">
        <v>363682</v>
      </c>
    </row>
    <row r="9" spans="1:6" ht="25.5" x14ac:dyDescent="0.2">
      <c r="A9" s="9">
        <v>5</v>
      </c>
      <c r="B9" s="7" t="s">
        <v>265</v>
      </c>
      <c r="C9" s="35">
        <v>0</v>
      </c>
      <c r="D9" s="35">
        <v>0</v>
      </c>
    </row>
    <row r="10" spans="1:6" ht="25.5" x14ac:dyDescent="0.2">
      <c r="A10" s="9">
        <v>6</v>
      </c>
      <c r="B10" s="7" t="s">
        <v>266</v>
      </c>
      <c r="C10" s="35">
        <v>0</v>
      </c>
      <c r="D10" s="35">
        <v>0</v>
      </c>
    </row>
    <row r="11" spans="1:6" ht="25.5" x14ac:dyDescent="0.2">
      <c r="A11" s="9">
        <v>7</v>
      </c>
      <c r="B11" s="7" t="s">
        <v>267</v>
      </c>
      <c r="C11" s="35">
        <v>0</v>
      </c>
      <c r="D11" s="35">
        <v>0</v>
      </c>
    </row>
    <row r="12" spans="1:6" ht="25.5" x14ac:dyDescent="0.2">
      <c r="A12" s="9">
        <v>8</v>
      </c>
      <c r="B12" s="7" t="s">
        <v>268</v>
      </c>
      <c r="C12" s="35">
        <v>0</v>
      </c>
      <c r="D12" s="35">
        <v>0</v>
      </c>
    </row>
    <row r="13" spans="1:6" ht="25.5" x14ac:dyDescent="0.2">
      <c r="A13" s="9">
        <v>9</v>
      </c>
      <c r="B13" s="7" t="s">
        <v>269</v>
      </c>
      <c r="C13" s="35">
        <v>0</v>
      </c>
      <c r="D13" s="35">
        <v>0</v>
      </c>
    </row>
    <row r="14" spans="1:6" ht="25.5" x14ac:dyDescent="0.2">
      <c r="A14" s="9">
        <v>10</v>
      </c>
      <c r="B14" s="7" t="s">
        <v>270</v>
      </c>
      <c r="C14" s="35">
        <v>-264398</v>
      </c>
      <c r="D14" s="35">
        <v>-240510</v>
      </c>
    </row>
    <row r="15" spans="1:6" x14ac:dyDescent="0.2">
      <c r="A15" s="9">
        <v>11</v>
      </c>
      <c r="B15" s="13" t="s">
        <v>271</v>
      </c>
      <c r="C15" s="35">
        <f>+C8</f>
        <v>407922</v>
      </c>
      <c r="D15" s="93">
        <f>+D8</f>
        <v>363682</v>
      </c>
      <c r="F15" t="s">
        <v>454</v>
      </c>
    </row>
    <row r="16" spans="1:6" x14ac:dyDescent="0.2">
      <c r="A16" s="75" t="s">
        <v>272</v>
      </c>
      <c r="B16" s="76"/>
      <c r="C16" s="76"/>
      <c r="D16" s="77"/>
    </row>
    <row r="17" spans="1:4" ht="25.5" x14ac:dyDescent="0.2">
      <c r="A17" s="9">
        <v>12</v>
      </c>
      <c r="B17" s="7" t="s">
        <v>273</v>
      </c>
      <c r="C17" s="35">
        <v>0</v>
      </c>
      <c r="D17" s="35">
        <v>0</v>
      </c>
    </row>
    <row r="18" spans="1:4" ht="25.5" x14ac:dyDescent="0.2">
      <c r="A18" s="9">
        <v>13</v>
      </c>
      <c r="B18" s="7" t="s">
        <v>274</v>
      </c>
      <c r="C18" s="35">
        <v>0</v>
      </c>
      <c r="D18" s="35">
        <v>0</v>
      </c>
    </row>
    <row r="19" spans="1:4" x14ac:dyDescent="0.2">
      <c r="A19" s="9">
        <v>14</v>
      </c>
      <c r="B19" s="7" t="s">
        <v>275</v>
      </c>
      <c r="C19" s="35">
        <v>0</v>
      </c>
      <c r="D19" s="35">
        <v>0</v>
      </c>
    </row>
    <row r="20" spans="1:4" x14ac:dyDescent="0.2">
      <c r="A20" s="9">
        <v>15</v>
      </c>
      <c r="B20" s="7" t="s">
        <v>276</v>
      </c>
      <c r="C20" s="35">
        <v>0</v>
      </c>
      <c r="D20" s="35">
        <v>0</v>
      </c>
    </row>
    <row r="21" spans="1:4" ht="25.5" x14ac:dyDescent="0.2">
      <c r="A21" s="9">
        <v>16</v>
      </c>
      <c r="B21" s="7" t="s">
        <v>277</v>
      </c>
      <c r="C21" s="35">
        <v>0</v>
      </c>
      <c r="D21" s="35">
        <v>0</v>
      </c>
    </row>
    <row r="22" spans="1:4" ht="12.75" customHeight="1" x14ac:dyDescent="0.2">
      <c r="A22" s="71" t="s">
        <v>278</v>
      </c>
      <c r="B22" s="72"/>
      <c r="C22" s="72"/>
      <c r="D22" s="73"/>
    </row>
    <row r="23" spans="1:4" x14ac:dyDescent="0.2">
      <c r="A23" s="9">
        <v>17</v>
      </c>
      <c r="B23" s="7" t="s">
        <v>279</v>
      </c>
      <c r="C23" s="35">
        <v>87630</v>
      </c>
      <c r="D23" s="35">
        <v>84241</v>
      </c>
    </row>
    <row r="24" spans="1:4" x14ac:dyDescent="0.2">
      <c r="A24" s="9">
        <v>18</v>
      </c>
      <c r="B24" s="7" t="s">
        <v>280</v>
      </c>
      <c r="C24" s="35">
        <v>-264398</v>
      </c>
      <c r="D24" s="35">
        <v>-240510</v>
      </c>
    </row>
    <row r="25" spans="1:4" x14ac:dyDescent="0.2">
      <c r="A25" s="9">
        <v>19</v>
      </c>
      <c r="B25" s="13" t="s">
        <v>281</v>
      </c>
      <c r="C25" s="35">
        <f>+C23+C24</f>
        <v>-176768</v>
      </c>
      <c r="D25" s="35">
        <f>+D24+D23</f>
        <v>-156269</v>
      </c>
    </row>
    <row r="26" spans="1:4" ht="12.75" customHeight="1" x14ac:dyDescent="0.2">
      <c r="A26" s="71" t="s">
        <v>282</v>
      </c>
      <c r="B26" s="72"/>
      <c r="C26" s="72"/>
      <c r="D26" s="73"/>
    </row>
    <row r="27" spans="1:4" x14ac:dyDescent="0.2">
      <c r="A27" s="9">
        <v>20</v>
      </c>
      <c r="B27" s="13" t="s">
        <v>283</v>
      </c>
      <c r="C27" s="35">
        <v>437485</v>
      </c>
      <c r="D27" s="35">
        <v>413989</v>
      </c>
    </row>
    <row r="28" spans="1:4" x14ac:dyDescent="0.2">
      <c r="A28" s="9">
        <v>21</v>
      </c>
      <c r="B28" s="13" t="s">
        <v>284</v>
      </c>
      <c r="C28" s="35">
        <f>+C6+C15+C25</f>
        <v>1690297</v>
      </c>
      <c r="D28" s="35">
        <f>+D25+D15+D6</f>
        <v>1366311</v>
      </c>
    </row>
    <row r="29" spans="1:4" ht="12.75" customHeight="1" x14ac:dyDescent="0.2">
      <c r="A29" s="71" t="s">
        <v>55</v>
      </c>
      <c r="B29" s="72"/>
      <c r="C29" s="72"/>
      <c r="D29" s="73"/>
    </row>
    <row r="30" spans="1:4" x14ac:dyDescent="0.2">
      <c r="A30" s="9">
        <v>22</v>
      </c>
      <c r="B30" s="13" t="s">
        <v>55</v>
      </c>
      <c r="C30" s="42">
        <v>0.25882138269505328</v>
      </c>
      <c r="D30" s="42">
        <v>0.30299770405211784</v>
      </c>
    </row>
    <row r="31" spans="1:4" x14ac:dyDescent="0.2">
      <c r="A31" s="9"/>
      <c r="B31" s="7"/>
      <c r="C31" s="35"/>
      <c r="D31" s="35"/>
    </row>
    <row r="32" spans="1:4" x14ac:dyDescent="0.2">
      <c r="A32" s="9"/>
      <c r="B32" s="7"/>
      <c r="C32" s="35"/>
      <c r="D32" s="35"/>
    </row>
    <row r="33" spans="1:4" x14ac:dyDescent="0.2">
      <c r="A33" s="9"/>
      <c r="B33" s="7"/>
      <c r="C33" s="35"/>
      <c r="D33" s="35"/>
    </row>
    <row r="34" spans="1:4" x14ac:dyDescent="0.2">
      <c r="A34" s="9"/>
      <c r="B34" s="7"/>
      <c r="C34" s="35"/>
      <c r="D34" s="35"/>
    </row>
    <row r="36" spans="1:4" x14ac:dyDescent="0.2">
      <c r="C36" s="4">
        <f>+C28-'LR1'!C9</f>
        <v>1</v>
      </c>
    </row>
  </sheetData>
  <mergeCells count="6">
    <mergeCell ref="A29:D29"/>
    <mergeCell ref="A3:D3"/>
    <mergeCell ref="A16:D16"/>
    <mergeCell ref="A7:D7"/>
    <mergeCell ref="A22:D22"/>
    <mergeCell ref="A26:D26"/>
  </mergeCell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1F109-7E54-4353-89BC-8BFC5BF32976}">
  <sheetPr codeName="Sheet18">
    <tabColor theme="9"/>
  </sheetPr>
  <dimension ref="A1:D32"/>
  <sheetViews>
    <sheetView topLeftCell="A9" workbookViewId="0">
      <selection activeCell="D27" sqref="D27:D29"/>
    </sheetView>
  </sheetViews>
  <sheetFormatPr defaultRowHeight="12.75" x14ac:dyDescent="0.2"/>
  <cols>
    <col min="1" max="1" width="9.140625" style="17"/>
    <col min="2" max="2" width="52.140625" style="2" customWidth="1"/>
    <col min="3" max="3" width="20.42578125" bestFit="1" customWidth="1"/>
    <col min="4" max="4" width="18.7109375" bestFit="1" customWidth="1"/>
  </cols>
  <sheetData>
    <row r="1" spans="1:4" x14ac:dyDescent="0.2">
      <c r="C1" s="14" t="s">
        <v>1</v>
      </c>
      <c r="D1" s="14" t="s">
        <v>12</v>
      </c>
    </row>
    <row r="2" spans="1:4" ht="38.25" x14ac:dyDescent="0.2">
      <c r="C2" s="14" t="s">
        <v>285</v>
      </c>
      <c r="D2" s="14" t="s">
        <v>286</v>
      </c>
    </row>
    <row r="3" spans="1:4" x14ac:dyDescent="0.2">
      <c r="A3" s="78" t="s">
        <v>63</v>
      </c>
      <c r="B3" s="78"/>
      <c r="C3" s="78"/>
      <c r="D3" s="78"/>
    </row>
    <row r="4" spans="1:4" x14ac:dyDescent="0.2">
      <c r="A4" s="16">
        <v>1</v>
      </c>
      <c r="B4" s="7" t="s">
        <v>287</v>
      </c>
      <c r="C4" s="35">
        <v>1159456</v>
      </c>
      <c r="D4" s="6"/>
    </row>
    <row r="5" spans="1:4" x14ac:dyDescent="0.2">
      <c r="A5" s="78" t="s">
        <v>289</v>
      </c>
      <c r="B5" s="78"/>
      <c r="C5" s="78"/>
      <c r="D5" s="78"/>
    </row>
    <row r="6" spans="1:4" ht="38.25" x14ac:dyDescent="0.2">
      <c r="A6" s="16">
        <v>2</v>
      </c>
      <c r="B6" s="7" t="s">
        <v>288</v>
      </c>
      <c r="C6" s="35">
        <v>0</v>
      </c>
      <c r="D6" s="35">
        <v>0</v>
      </c>
    </row>
    <row r="7" spans="1:4" ht="25.5" x14ac:dyDescent="0.2">
      <c r="A7" s="16">
        <v>3</v>
      </c>
      <c r="B7" s="7" t="s">
        <v>290</v>
      </c>
      <c r="C7" s="35">
        <v>0</v>
      </c>
      <c r="D7" s="35">
        <v>0</v>
      </c>
    </row>
    <row r="8" spans="1:4" ht="25.5" x14ac:dyDescent="0.2">
      <c r="A8" s="16">
        <v>4</v>
      </c>
      <c r="B8" s="7" t="s">
        <v>291</v>
      </c>
      <c r="C8" s="35">
        <v>0</v>
      </c>
      <c r="D8" s="35">
        <v>0</v>
      </c>
    </row>
    <row r="9" spans="1:4" ht="51" x14ac:dyDescent="0.2">
      <c r="A9" s="16">
        <v>5</v>
      </c>
      <c r="B9" s="7" t="s">
        <v>292</v>
      </c>
      <c r="C9" s="35">
        <v>609150</v>
      </c>
      <c r="D9" s="35">
        <v>556082</v>
      </c>
    </row>
    <row r="10" spans="1:4" x14ac:dyDescent="0.2">
      <c r="A10" s="16">
        <v>6</v>
      </c>
      <c r="B10" s="7" t="s">
        <v>293</v>
      </c>
      <c r="C10" s="35">
        <v>33656</v>
      </c>
      <c r="D10" s="35">
        <v>8414</v>
      </c>
    </row>
    <row r="11" spans="1:4" x14ac:dyDescent="0.2">
      <c r="A11" s="16">
        <v>7</v>
      </c>
      <c r="B11" s="7" t="s">
        <v>294</v>
      </c>
      <c r="C11" s="35">
        <v>575493</v>
      </c>
      <c r="D11" s="35">
        <v>547668</v>
      </c>
    </row>
    <row r="12" spans="1:4" x14ac:dyDescent="0.2">
      <c r="A12" s="16">
        <v>8</v>
      </c>
      <c r="B12" s="7" t="s">
        <v>297</v>
      </c>
      <c r="C12" s="35">
        <v>0</v>
      </c>
      <c r="D12" s="35">
        <v>0</v>
      </c>
    </row>
    <row r="13" spans="1:4" ht="38.25" x14ac:dyDescent="0.2">
      <c r="A13" s="16">
        <v>9</v>
      </c>
      <c r="B13" s="7" t="s">
        <v>295</v>
      </c>
      <c r="C13" s="35">
        <v>0</v>
      </c>
      <c r="D13" s="35">
        <v>0</v>
      </c>
    </row>
    <row r="14" spans="1:4" x14ac:dyDescent="0.2">
      <c r="A14" s="16">
        <v>10</v>
      </c>
      <c r="B14" s="7" t="s">
        <v>296</v>
      </c>
      <c r="C14" s="35">
        <v>1104763</v>
      </c>
      <c r="D14" s="35">
        <v>1027396</v>
      </c>
    </row>
    <row r="15" spans="1:4" ht="25.5" x14ac:dyDescent="0.2">
      <c r="A15" s="16">
        <v>11</v>
      </c>
      <c r="B15" s="7" t="s">
        <v>298</v>
      </c>
      <c r="C15" s="35">
        <v>1017133</v>
      </c>
      <c r="D15" s="35">
        <v>1017133</v>
      </c>
    </row>
    <row r="16" spans="1:4" ht="25.5" x14ac:dyDescent="0.2">
      <c r="A16" s="16">
        <v>12</v>
      </c>
      <c r="B16" s="7" t="s">
        <v>299</v>
      </c>
      <c r="C16" s="35">
        <v>0</v>
      </c>
      <c r="D16" s="35">
        <v>0</v>
      </c>
    </row>
    <row r="17" spans="1:4" x14ac:dyDescent="0.2">
      <c r="A17" s="16">
        <v>13</v>
      </c>
      <c r="B17" s="7" t="s">
        <v>300</v>
      </c>
      <c r="C17" s="35">
        <v>87630</v>
      </c>
      <c r="D17" s="35">
        <v>10263</v>
      </c>
    </row>
    <row r="18" spans="1:4" x14ac:dyDescent="0.2">
      <c r="A18" s="16">
        <v>14</v>
      </c>
      <c r="B18" s="7" t="s">
        <v>301</v>
      </c>
      <c r="C18" s="35">
        <v>250418</v>
      </c>
      <c r="D18" s="35">
        <v>250418</v>
      </c>
    </row>
    <row r="19" spans="1:4" x14ac:dyDescent="0.2">
      <c r="A19" s="16">
        <v>15</v>
      </c>
      <c r="B19" s="7" t="s">
        <v>302</v>
      </c>
      <c r="C19" s="35">
        <v>0</v>
      </c>
      <c r="D19" s="35">
        <v>0</v>
      </c>
    </row>
    <row r="20" spans="1:4" x14ac:dyDescent="0.2">
      <c r="A20" s="16">
        <v>16</v>
      </c>
      <c r="B20" s="7" t="s">
        <v>303</v>
      </c>
      <c r="C20" s="35"/>
      <c r="D20" s="35">
        <f>+D9+D14+D18+D19</f>
        <v>1833896</v>
      </c>
    </row>
    <row r="21" spans="1:4" x14ac:dyDescent="0.2">
      <c r="A21" s="78" t="s">
        <v>304</v>
      </c>
      <c r="B21" s="78"/>
      <c r="C21" s="78"/>
      <c r="D21" s="78"/>
    </row>
    <row r="22" spans="1:4" x14ac:dyDescent="0.2">
      <c r="A22" s="16">
        <v>17</v>
      </c>
      <c r="B22" s="7" t="s">
        <v>305</v>
      </c>
      <c r="C22" s="35">
        <v>31196</v>
      </c>
      <c r="D22" s="35">
        <v>0</v>
      </c>
    </row>
    <row r="23" spans="1:4" ht="38.25" x14ac:dyDescent="0.2">
      <c r="A23" s="16">
        <v>18</v>
      </c>
      <c r="B23" s="7" t="s">
        <v>306</v>
      </c>
      <c r="C23" s="35">
        <v>11022</v>
      </c>
      <c r="D23" s="35">
        <v>11017</v>
      </c>
    </row>
    <row r="24" spans="1:4" x14ac:dyDescent="0.2">
      <c r="A24" s="16">
        <v>19</v>
      </c>
      <c r="B24" s="7" t="s">
        <v>307</v>
      </c>
      <c r="C24" s="35">
        <v>1272399</v>
      </c>
      <c r="D24" s="35">
        <v>1157029</v>
      </c>
    </row>
    <row r="25" spans="1:4" x14ac:dyDescent="0.2">
      <c r="A25" s="21">
        <v>20</v>
      </c>
      <c r="B25" s="13" t="s">
        <v>308</v>
      </c>
      <c r="C25" s="35">
        <f>+SUM(C22:C24)</f>
        <v>1314617</v>
      </c>
      <c r="D25" s="35">
        <f>+SUM(D22:D24)</f>
        <v>1168046</v>
      </c>
    </row>
    <row r="26" spans="1:4" x14ac:dyDescent="0.2">
      <c r="C26" s="6"/>
      <c r="D26" s="22" t="s">
        <v>311</v>
      </c>
    </row>
    <row r="27" spans="1:4" x14ac:dyDescent="0.2">
      <c r="A27" s="16">
        <v>21</v>
      </c>
      <c r="B27" s="13" t="s">
        <v>309</v>
      </c>
      <c r="C27" s="6"/>
      <c r="D27" s="35">
        <v>1159456</v>
      </c>
    </row>
    <row r="28" spans="1:4" x14ac:dyDescent="0.2">
      <c r="A28" s="16">
        <v>22</v>
      </c>
      <c r="B28" s="13" t="s">
        <v>64</v>
      </c>
      <c r="C28" s="6"/>
      <c r="D28" s="35">
        <v>665850</v>
      </c>
    </row>
    <row r="29" spans="1:4" x14ac:dyDescent="0.2">
      <c r="A29" s="16">
        <v>23</v>
      </c>
      <c r="B29" s="13" t="s">
        <v>310</v>
      </c>
      <c r="C29" s="6"/>
      <c r="D29" s="42">
        <f>+D27/D28</f>
        <v>1.7413171134639933</v>
      </c>
    </row>
    <row r="31" spans="1:4" x14ac:dyDescent="0.2">
      <c r="C31" s="5"/>
      <c r="D31" s="5"/>
    </row>
    <row r="32" spans="1:4" x14ac:dyDescent="0.2">
      <c r="C32" s="5"/>
      <c r="D32" s="5"/>
    </row>
  </sheetData>
  <mergeCells count="3">
    <mergeCell ref="A5:D5"/>
    <mergeCell ref="A3:D3"/>
    <mergeCell ref="A21:D21"/>
  </mergeCell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A2B3B-B4F5-4143-BD85-DCB25898F9BC}">
  <sheetPr codeName="Sheet19"/>
  <dimension ref="A1:H38"/>
  <sheetViews>
    <sheetView workbookViewId="0">
      <selection activeCell="L17" sqref="L17"/>
    </sheetView>
  </sheetViews>
  <sheetFormatPr defaultRowHeight="12.75" x14ac:dyDescent="0.2"/>
  <cols>
    <col min="1" max="1" width="9.140625" style="1"/>
    <col min="2" max="2" width="53" style="2" customWidth="1"/>
    <col min="3" max="3" width="20.28515625" style="2" bestFit="1" customWidth="1"/>
    <col min="4" max="4" width="17.7109375" style="2" bestFit="1" customWidth="1"/>
    <col min="5" max="5" width="16.28515625" style="2" customWidth="1"/>
    <col min="6" max="6" width="17.7109375" style="2" bestFit="1" customWidth="1"/>
    <col min="7" max="7" width="18.85546875" style="2" bestFit="1" customWidth="1"/>
  </cols>
  <sheetData>
    <row r="1" spans="1:7" x14ac:dyDescent="0.2">
      <c r="C1" s="14" t="s">
        <v>1</v>
      </c>
      <c r="D1" s="14" t="s">
        <v>12</v>
      </c>
      <c r="E1" s="14" t="s">
        <v>13</v>
      </c>
      <c r="F1" s="14" t="s">
        <v>14</v>
      </c>
      <c r="G1" s="14" t="s">
        <v>15</v>
      </c>
    </row>
    <row r="2" spans="1:7" x14ac:dyDescent="0.2">
      <c r="C2" s="79" t="s">
        <v>312</v>
      </c>
      <c r="D2" s="79"/>
      <c r="E2" s="79"/>
      <c r="F2" s="79"/>
      <c r="G2" s="79" t="s">
        <v>317</v>
      </c>
    </row>
    <row r="3" spans="1:7" ht="25.5" x14ac:dyDescent="0.2">
      <c r="B3" s="28" t="s">
        <v>319</v>
      </c>
      <c r="C3" s="23" t="s">
        <v>313</v>
      </c>
      <c r="D3" s="23" t="s">
        <v>314</v>
      </c>
      <c r="E3" s="23" t="s">
        <v>315</v>
      </c>
      <c r="F3" s="23" t="s">
        <v>316</v>
      </c>
      <c r="G3" s="80"/>
    </row>
    <row r="4" spans="1:7" ht="12.75" customHeight="1" x14ac:dyDescent="0.2">
      <c r="A4" s="9"/>
      <c r="B4" s="81" t="s">
        <v>318</v>
      </c>
      <c r="C4" s="81"/>
      <c r="D4" s="81"/>
      <c r="E4" s="81"/>
      <c r="F4" s="81"/>
      <c r="G4" s="81"/>
    </row>
    <row r="5" spans="1:7" x14ac:dyDescent="0.2">
      <c r="A5" s="9">
        <v>1</v>
      </c>
      <c r="B5" s="7" t="s">
        <v>320</v>
      </c>
      <c r="C5" s="40">
        <v>412077</v>
      </c>
      <c r="D5" s="40">
        <v>0</v>
      </c>
      <c r="E5" s="40">
        <v>0</v>
      </c>
      <c r="F5" s="40">
        <v>0</v>
      </c>
      <c r="G5" s="40">
        <v>412077</v>
      </c>
    </row>
    <row r="6" spans="1:7" x14ac:dyDescent="0.2">
      <c r="A6" s="9">
        <v>2</v>
      </c>
      <c r="B6" s="7" t="s">
        <v>321</v>
      </c>
      <c r="C6" s="40">
        <v>412077</v>
      </c>
      <c r="D6" s="40">
        <v>0</v>
      </c>
      <c r="E6" s="40">
        <v>0</v>
      </c>
      <c r="F6" s="40">
        <v>0</v>
      </c>
      <c r="G6" s="40">
        <v>412077</v>
      </c>
    </row>
    <row r="7" spans="1:7" x14ac:dyDescent="0.2">
      <c r="A7" s="9">
        <v>3</v>
      </c>
      <c r="B7" s="7" t="s">
        <v>322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</row>
    <row r="8" spans="1:7" ht="38.25" x14ac:dyDescent="0.2">
      <c r="A8" s="9">
        <v>4</v>
      </c>
      <c r="B8" s="7" t="s">
        <v>288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</row>
    <row r="9" spans="1:7" ht="25.5" x14ac:dyDescent="0.2">
      <c r="A9" s="9">
        <v>8</v>
      </c>
      <c r="B9" s="7" t="s">
        <v>290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ht="25.5" x14ac:dyDescent="0.2">
      <c r="A10" s="9">
        <v>6</v>
      </c>
      <c r="B10" s="7" t="s">
        <v>291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ht="25.5" x14ac:dyDescent="0.2">
      <c r="A11" s="9">
        <v>7</v>
      </c>
      <c r="B11" s="7" t="s">
        <v>323</v>
      </c>
      <c r="C11" s="40">
        <v>87781</v>
      </c>
      <c r="D11" s="40">
        <v>381209</v>
      </c>
      <c r="E11" s="40">
        <v>0</v>
      </c>
      <c r="F11" s="40">
        <v>0</v>
      </c>
      <c r="G11" s="40">
        <v>33353</v>
      </c>
    </row>
    <row r="12" spans="1:7" x14ac:dyDescent="0.2">
      <c r="A12" s="9">
        <v>8</v>
      </c>
      <c r="B12" s="7" t="s">
        <v>293</v>
      </c>
      <c r="C12" s="40">
        <v>33155</v>
      </c>
      <c r="D12" s="40">
        <v>0</v>
      </c>
      <c r="E12" s="40">
        <v>0</v>
      </c>
      <c r="F12" s="40">
        <v>0</v>
      </c>
      <c r="G12" s="40">
        <v>16578</v>
      </c>
    </row>
    <row r="13" spans="1:7" x14ac:dyDescent="0.2">
      <c r="A13" s="9">
        <v>9</v>
      </c>
      <c r="B13" s="7" t="s">
        <v>324</v>
      </c>
      <c r="C13" s="40">
        <v>54626</v>
      </c>
      <c r="D13" s="40">
        <v>381209</v>
      </c>
      <c r="E13" s="40">
        <v>0</v>
      </c>
      <c r="F13" s="40">
        <v>0</v>
      </c>
      <c r="G13" s="40">
        <v>16775</v>
      </c>
    </row>
    <row r="14" spans="1:7" x14ac:dyDescent="0.2">
      <c r="A14" s="9">
        <v>10</v>
      </c>
      <c r="B14" s="7" t="s">
        <v>325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x14ac:dyDescent="0.2">
      <c r="A15" s="9">
        <v>11</v>
      </c>
      <c r="B15" s="7" t="s">
        <v>326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</row>
    <row r="16" spans="1:7" x14ac:dyDescent="0.2">
      <c r="A16" s="9">
        <v>12</v>
      </c>
      <c r="B16" s="7" t="s">
        <v>327</v>
      </c>
      <c r="C16" s="40">
        <v>0</v>
      </c>
      <c r="D16" s="40">
        <v>693210</v>
      </c>
      <c r="E16" s="40">
        <v>9974</v>
      </c>
      <c r="F16" s="40">
        <v>102698</v>
      </c>
      <c r="G16" s="40">
        <v>0</v>
      </c>
    </row>
    <row r="17" spans="1:7" ht="29.25" customHeight="1" x14ac:dyDescent="0.2">
      <c r="A17" s="9">
        <v>13</v>
      </c>
      <c r="B17" s="7" t="s">
        <v>328</v>
      </c>
      <c r="C17" s="40">
        <v>93269</v>
      </c>
      <c r="D17" s="40">
        <v>147087</v>
      </c>
      <c r="E17" s="40">
        <v>0</v>
      </c>
      <c r="F17" s="40">
        <v>0</v>
      </c>
      <c r="G17" s="40">
        <v>0</v>
      </c>
    </row>
    <row r="18" spans="1:7" x14ac:dyDescent="0.2">
      <c r="A18" s="9">
        <v>14</v>
      </c>
      <c r="B18" s="13" t="s">
        <v>329</v>
      </c>
      <c r="C18" s="40">
        <v>593127</v>
      </c>
      <c r="D18" s="40">
        <v>1221506</v>
      </c>
      <c r="E18" s="40">
        <v>9974</v>
      </c>
      <c r="F18" s="40">
        <v>102698</v>
      </c>
      <c r="G18" s="40">
        <v>445430</v>
      </c>
    </row>
    <row r="19" spans="1:7" ht="25.5" x14ac:dyDescent="0.2">
      <c r="A19" s="9">
        <v>15</v>
      </c>
      <c r="B19" s="7" t="s">
        <v>330</v>
      </c>
      <c r="C19" s="40">
        <v>954245</v>
      </c>
      <c r="D19" s="40"/>
      <c r="E19" s="40"/>
      <c r="F19" s="40"/>
      <c r="G19" s="40">
        <v>2734</v>
      </c>
    </row>
    <row r="20" spans="1:7" ht="25.5" x14ac:dyDescent="0.2">
      <c r="A20" s="9">
        <v>16</v>
      </c>
      <c r="B20" s="7" t="s">
        <v>331</v>
      </c>
      <c r="C20" s="40">
        <v>0</v>
      </c>
      <c r="D20" s="40">
        <v>2444</v>
      </c>
      <c r="E20" s="40"/>
      <c r="F20" s="40"/>
      <c r="G20" s="40">
        <v>367</v>
      </c>
    </row>
    <row r="21" spans="1:7" x14ac:dyDescent="0.2">
      <c r="A21" s="9">
        <v>17</v>
      </c>
      <c r="B21" s="7" t="s">
        <v>332</v>
      </c>
      <c r="C21" s="40">
        <v>0</v>
      </c>
      <c r="D21" s="40"/>
      <c r="E21" s="40"/>
      <c r="F21" s="40"/>
      <c r="G21" s="40"/>
    </row>
    <row r="22" spans="1:7" ht="25.5" x14ac:dyDescent="0.2">
      <c r="A22" s="9">
        <v>18</v>
      </c>
      <c r="B22" s="7" t="s">
        <v>333</v>
      </c>
      <c r="C22" s="40">
        <v>0</v>
      </c>
      <c r="D22" s="40"/>
      <c r="E22" s="40"/>
      <c r="F22" s="40"/>
      <c r="G22" s="40"/>
    </row>
    <row r="23" spans="1:7" ht="63.75" x14ac:dyDescent="0.2">
      <c r="A23" s="9">
        <v>19</v>
      </c>
      <c r="B23" s="7" t="s">
        <v>334</v>
      </c>
      <c r="C23" s="40">
        <v>0</v>
      </c>
      <c r="D23" s="40"/>
      <c r="E23" s="40"/>
      <c r="F23" s="40"/>
      <c r="G23" s="40"/>
    </row>
    <row r="24" spans="1:7" ht="63.75" x14ac:dyDescent="0.2">
      <c r="A24" s="9">
        <v>20</v>
      </c>
      <c r="B24" s="7" t="s">
        <v>335</v>
      </c>
      <c r="C24" s="40">
        <v>0</v>
      </c>
      <c r="D24" s="40"/>
      <c r="E24" s="40"/>
      <c r="F24" s="40"/>
      <c r="G24" s="40"/>
    </row>
    <row r="25" spans="1:7" ht="38.25" x14ac:dyDescent="0.2">
      <c r="A25" s="9">
        <v>21</v>
      </c>
      <c r="B25" s="7" t="s">
        <v>336</v>
      </c>
      <c r="C25" s="40">
        <v>0</v>
      </c>
      <c r="D25" s="7"/>
      <c r="E25" s="7"/>
      <c r="F25" s="7"/>
      <c r="G25" s="7"/>
    </row>
    <row r="26" spans="1:7" x14ac:dyDescent="0.2">
      <c r="A26" s="9">
        <v>22</v>
      </c>
      <c r="B26" s="7" t="s">
        <v>337</v>
      </c>
      <c r="C26" s="40">
        <v>0</v>
      </c>
      <c r="D26" s="7"/>
      <c r="E26" s="7"/>
      <c r="F26" s="7"/>
      <c r="G26" s="7"/>
    </row>
    <row r="27" spans="1:7" ht="38.25" x14ac:dyDescent="0.2">
      <c r="A27" s="9">
        <v>23</v>
      </c>
      <c r="B27" s="7" t="s">
        <v>336</v>
      </c>
      <c r="C27" s="40">
        <v>0</v>
      </c>
      <c r="D27" s="7"/>
      <c r="E27" s="7"/>
      <c r="F27" s="7"/>
      <c r="G27" s="7"/>
    </row>
    <row r="28" spans="1:7" ht="38.25" x14ac:dyDescent="0.2">
      <c r="A28" s="9">
        <v>24</v>
      </c>
      <c r="B28" s="7" t="s">
        <v>338</v>
      </c>
      <c r="C28" s="40">
        <v>0</v>
      </c>
      <c r="D28" s="7"/>
      <c r="E28" s="7"/>
      <c r="F28" s="7"/>
      <c r="G28" s="7"/>
    </row>
    <row r="29" spans="1:7" x14ac:dyDescent="0.2">
      <c r="A29" s="9">
        <v>25</v>
      </c>
      <c r="B29" s="7" t="s">
        <v>339</v>
      </c>
      <c r="C29" s="40">
        <v>0</v>
      </c>
      <c r="D29" s="7"/>
      <c r="E29" s="7"/>
      <c r="F29" s="7"/>
      <c r="G29" s="7"/>
    </row>
    <row r="30" spans="1:7" x14ac:dyDescent="0.2">
      <c r="A30" s="9">
        <v>26</v>
      </c>
      <c r="B30" s="71" t="s">
        <v>340</v>
      </c>
      <c r="C30" s="72"/>
      <c r="D30" s="72"/>
      <c r="E30" s="72"/>
      <c r="F30" s="72"/>
      <c r="G30" s="73"/>
    </row>
    <row r="31" spans="1:7" x14ac:dyDescent="0.2">
      <c r="A31" s="9">
        <v>27</v>
      </c>
      <c r="B31" s="7" t="s">
        <v>341</v>
      </c>
      <c r="C31" s="7"/>
      <c r="D31" s="7"/>
      <c r="E31" s="7"/>
      <c r="F31" s="7"/>
      <c r="G31" s="7"/>
    </row>
    <row r="32" spans="1:7" ht="38.25" x14ac:dyDescent="0.2">
      <c r="A32" s="9">
        <v>28</v>
      </c>
      <c r="B32" s="7" t="s">
        <v>342</v>
      </c>
      <c r="C32" s="7"/>
      <c r="D32" s="7"/>
      <c r="E32" s="7"/>
      <c r="F32" s="7"/>
      <c r="G32" s="7"/>
    </row>
    <row r="33" spans="1:8" x14ac:dyDescent="0.2">
      <c r="A33" s="9">
        <v>29</v>
      </c>
      <c r="B33" s="7" t="s">
        <v>344</v>
      </c>
      <c r="C33" s="40">
        <v>0</v>
      </c>
      <c r="D33" s="40">
        <v>1130610</v>
      </c>
      <c r="E33" s="40">
        <v>77500</v>
      </c>
      <c r="F33" s="40">
        <v>581858</v>
      </c>
      <c r="G33" s="40">
        <v>16309</v>
      </c>
    </row>
    <row r="34" spans="1:8" ht="25.5" x14ac:dyDescent="0.2">
      <c r="A34" s="9">
        <v>30</v>
      </c>
      <c r="B34" s="7" t="s">
        <v>343</v>
      </c>
      <c r="C34" s="40">
        <v>0</v>
      </c>
      <c r="D34" s="40">
        <v>1201028</v>
      </c>
      <c r="E34" s="40">
        <v>63262</v>
      </c>
      <c r="F34" s="40">
        <v>638700</v>
      </c>
      <c r="G34" s="40">
        <v>190299</v>
      </c>
    </row>
    <row r="35" spans="1:8" x14ac:dyDescent="0.2">
      <c r="A35" s="9">
        <v>31</v>
      </c>
      <c r="B35" s="7" t="s">
        <v>345</v>
      </c>
      <c r="C35" s="40">
        <v>118779</v>
      </c>
      <c r="D35" s="40">
        <v>326336</v>
      </c>
      <c r="E35" s="40">
        <v>67955</v>
      </c>
      <c r="F35" s="40">
        <v>119202</v>
      </c>
      <c r="G35" s="40">
        <v>54840</v>
      </c>
    </row>
    <row r="36" spans="1:8" x14ac:dyDescent="0.2">
      <c r="A36" s="9">
        <v>32</v>
      </c>
      <c r="B36" s="13" t="s">
        <v>346</v>
      </c>
      <c r="C36" s="7"/>
      <c r="D36" s="7"/>
      <c r="E36" s="7"/>
      <c r="F36" s="7"/>
      <c r="G36" s="7"/>
    </row>
    <row r="37" spans="1:8" x14ac:dyDescent="0.2">
      <c r="A37" s="9">
        <v>33</v>
      </c>
      <c r="B37" s="13" t="s">
        <v>347</v>
      </c>
      <c r="C37" s="40"/>
      <c r="D37" s="40"/>
      <c r="E37" s="40"/>
      <c r="F37" s="40"/>
      <c r="G37" s="40">
        <f>+SUM(G19:G35)</f>
        <v>264549</v>
      </c>
    </row>
    <row r="38" spans="1:8" x14ac:dyDescent="0.2">
      <c r="A38" s="9">
        <v>34</v>
      </c>
      <c r="B38" s="13" t="s">
        <v>348</v>
      </c>
      <c r="C38" s="7"/>
      <c r="D38" s="7"/>
      <c r="E38" s="7"/>
      <c r="F38" s="7"/>
      <c r="G38" s="41">
        <f>+G18/G37</f>
        <v>1.6837334482458826</v>
      </c>
      <c r="H38" s="3"/>
    </row>
  </sheetData>
  <mergeCells count="4">
    <mergeCell ref="C2:F2"/>
    <mergeCell ref="G2:G3"/>
    <mergeCell ref="B4:G4"/>
    <mergeCell ref="B30:G30"/>
  </mergeCell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2654F-F73E-4E17-BF16-3B040A62120A}">
  <sheetPr codeName="Sheet21"/>
  <dimension ref="A1:I8"/>
  <sheetViews>
    <sheetView showGridLines="0" workbookViewId="0">
      <selection activeCell="D23" sqref="D23"/>
    </sheetView>
  </sheetViews>
  <sheetFormatPr defaultRowHeight="12.75" x14ac:dyDescent="0.2"/>
  <cols>
    <col min="2" max="2" width="27.85546875" customWidth="1"/>
    <col min="3" max="3" width="16.85546875" customWidth="1"/>
    <col min="4" max="4" width="17.7109375" bestFit="1" customWidth="1"/>
    <col min="5" max="5" width="10.5703125" bestFit="1" customWidth="1"/>
    <col min="6" max="6" width="12.85546875" bestFit="1" customWidth="1"/>
    <col min="7" max="7" width="11.28515625" customWidth="1"/>
    <col min="8" max="8" width="13.28515625" bestFit="1" customWidth="1"/>
    <col min="9" max="9" width="17.5703125" customWidth="1"/>
  </cols>
  <sheetData>
    <row r="1" spans="1:9" x14ac:dyDescent="0.2">
      <c r="C1" s="21" t="s">
        <v>1</v>
      </c>
      <c r="D1" s="21" t="s">
        <v>12</v>
      </c>
      <c r="E1" s="21" t="s">
        <v>13</v>
      </c>
      <c r="F1" s="21" t="s">
        <v>14</v>
      </c>
      <c r="G1" s="21" t="s">
        <v>15</v>
      </c>
      <c r="H1" s="21" t="s">
        <v>97</v>
      </c>
      <c r="I1" s="21" t="s">
        <v>98</v>
      </c>
    </row>
    <row r="2" spans="1:9" ht="60.75" customHeight="1" x14ac:dyDescent="0.2">
      <c r="C2" s="79" t="s">
        <v>349</v>
      </c>
      <c r="D2" s="79"/>
      <c r="E2" s="80" t="s">
        <v>353</v>
      </c>
      <c r="F2" s="79" t="s">
        <v>350</v>
      </c>
      <c r="G2" s="79"/>
      <c r="H2" s="80" t="s">
        <v>356</v>
      </c>
      <c r="I2" s="80" t="s">
        <v>357</v>
      </c>
    </row>
    <row r="3" spans="1:9" ht="51" x14ac:dyDescent="0.2">
      <c r="C3" s="14" t="s">
        <v>351</v>
      </c>
      <c r="D3" s="14" t="s">
        <v>352</v>
      </c>
      <c r="E3" s="82"/>
      <c r="F3" s="14" t="s">
        <v>354</v>
      </c>
      <c r="G3" s="14" t="s">
        <v>355</v>
      </c>
      <c r="H3" s="82"/>
      <c r="I3" s="82"/>
    </row>
    <row r="4" spans="1:9" ht="25.5" x14ac:dyDescent="0.2">
      <c r="A4" s="9">
        <v>1</v>
      </c>
      <c r="B4" s="10" t="s">
        <v>358</v>
      </c>
      <c r="C4" s="35">
        <v>0</v>
      </c>
      <c r="D4" s="35">
        <v>32977</v>
      </c>
      <c r="E4" s="35">
        <v>0</v>
      </c>
      <c r="F4" s="35">
        <v>-264</v>
      </c>
      <c r="G4" s="35">
        <v>0</v>
      </c>
      <c r="H4" s="35">
        <v>0</v>
      </c>
      <c r="I4" s="35">
        <f>+C4+D4-F4</f>
        <v>33241</v>
      </c>
    </row>
    <row r="5" spans="1:9" ht="25.5" x14ac:dyDescent="0.2">
      <c r="A5" s="9">
        <v>2</v>
      </c>
      <c r="B5" s="10" t="s">
        <v>359</v>
      </c>
      <c r="C5" s="35">
        <v>0</v>
      </c>
      <c r="D5" s="35">
        <v>878273</v>
      </c>
      <c r="E5" s="35">
        <v>0</v>
      </c>
      <c r="F5" s="35">
        <v>0</v>
      </c>
      <c r="G5" s="35">
        <v>0</v>
      </c>
      <c r="H5" s="35">
        <v>0</v>
      </c>
      <c r="I5" s="35">
        <f t="shared" ref="I5:I7" si="0">+C5+D5-F5</f>
        <v>878273</v>
      </c>
    </row>
    <row r="6" spans="1:9" ht="25.5" x14ac:dyDescent="0.2">
      <c r="A6" s="9">
        <v>2.1</v>
      </c>
      <c r="B6" s="10" t="s">
        <v>360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f t="shared" si="0"/>
        <v>0</v>
      </c>
    </row>
    <row r="7" spans="1:9" x14ac:dyDescent="0.2">
      <c r="A7" s="9">
        <v>3</v>
      </c>
      <c r="B7" s="10" t="s">
        <v>361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f t="shared" si="0"/>
        <v>0</v>
      </c>
    </row>
    <row r="8" spans="1:9" x14ac:dyDescent="0.2">
      <c r="A8" s="29">
        <v>4</v>
      </c>
      <c r="B8" s="30" t="s">
        <v>11</v>
      </c>
      <c r="C8" s="6">
        <f>+SUM(C4:C7)</f>
        <v>0</v>
      </c>
      <c r="D8" s="35">
        <f t="shared" ref="D8:I8" si="1">+SUM(D4:D7)</f>
        <v>911250</v>
      </c>
      <c r="E8" s="6">
        <f t="shared" si="1"/>
        <v>0</v>
      </c>
      <c r="F8" s="6">
        <f t="shared" si="1"/>
        <v>-264</v>
      </c>
      <c r="G8" s="6">
        <f t="shared" si="1"/>
        <v>0</v>
      </c>
      <c r="H8" s="6">
        <f t="shared" si="1"/>
        <v>0</v>
      </c>
      <c r="I8" s="35">
        <f t="shared" si="1"/>
        <v>911514</v>
      </c>
    </row>
  </sheetData>
  <mergeCells count="5">
    <mergeCell ref="C2:D2"/>
    <mergeCell ref="F2:G2"/>
    <mergeCell ref="E2:E3"/>
    <mergeCell ref="H2:H3"/>
    <mergeCell ref="I2:I3"/>
  </mergeCell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KM1</vt:lpstr>
      <vt:lpstr>OV1</vt:lpstr>
      <vt:lpstr>CC1</vt:lpstr>
      <vt:lpstr>CC2</vt:lpstr>
      <vt:lpstr>LR1</vt:lpstr>
      <vt:lpstr>LR2</vt:lpstr>
      <vt:lpstr>LIQ1</vt:lpstr>
      <vt:lpstr>LIQ2</vt:lpstr>
      <vt:lpstr>CR1</vt:lpstr>
      <vt:lpstr>CR2</vt:lpstr>
      <vt:lpstr>CR3</vt:lpstr>
      <vt:lpstr>CR4</vt:lpstr>
      <vt:lpstr>CR5</vt:lpstr>
      <vt:lpstr>CCR1</vt:lpstr>
      <vt:lpstr>CCR3</vt:lpstr>
      <vt:lpstr>CCR5</vt:lpstr>
      <vt:lpstr>MR1</vt:lpstr>
      <vt:lpstr>ENC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Krauss, Nicolas A</dc:creator>
  <cp:lastModifiedBy>Delfin, Rodrigo X (CIB F&amp;BM, CHL)</cp:lastModifiedBy>
  <dcterms:created xsi:type="dcterms:W3CDTF">2022-08-30T12:02:45Z</dcterms:created>
  <dcterms:modified xsi:type="dcterms:W3CDTF">2023-11-14T12:08:27Z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itchProPlusUniqueWorkbookId">
    <vt:lpwstr>201b4558-2273-4278-b33e-cd34dd132647</vt:lpwstr>
  </property>
  <property fmtid="{D5CDD505-2E9C-101B-9397-08002B2CF9AE}" pid="3" name="FormulaData">
    <vt:lpwstr>Formula Contents:
Sheet Name: LIQ2: G37 (...)</vt:lpwstr>
  </property>
</Properties>
</file>